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Summary" sheetId="1" r:id="rId1"/>
    <sheet name="IS" sheetId="2" r:id="rId2"/>
    <sheet name="BS"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<sst xmlns="http://schemas.openxmlformats.org/spreadsheetml/2006/main" count="558" uniqueCount="343">
  <si>
    <t xml:space="preserve">Further to the announcement dated 21 April 2006 where N2N entered into a MOU with SPC, N2N had, on 9 January 2007, entered into a joint venture agreement directly with the individual shareholders of SPC instead of the SPC as an organization. The shareholders of the joint venture company ("JV Co.") to be incorporated in Dubai, U.A.E are Saudi Arabian Shareholders and N2N Connect Berhad with the composition of ownership is 49% and 51%, respectively. The JV Co. will in term form subsidiaries or appoint local business partner or enter into local joint venture in other Pan Arab region to be mutually agreed by the shareholders for the operations of the business of providing managed services for online and mobile stock trading in U.A.E., Oman, Bahrain, Qatar, Kuwait, Egypt, Lebanon, Jordan, Morocco, Algeria, Tunisia, Syria, Yemen, Iraq, Sudan, Libya and Palestine including but not limited to offering the same products and services as offered by N2N on a worldwide basis. </t>
  </si>
  <si>
    <t xml:space="preserve">Further to the announcement dated 21 April 2006 where N2N entered into a Memorandum of Understanding with Shahrikat El-Imtiaz Al Saudia Lil Tatweer Al Mahdooda ("SPC"), N2N had, on 9 January 2007, entered into a joint venture agreement directly with the individual shareholders of SPC instead of the SPC as an organization. The shareholders of the joint venture company ("JV Co.") to be incorporated in Dubai, U.A.E are Sheikh Majed Al Ibrahim, Sheikh Thamer Al Muhana, Selman Alfares, Hassan Ajam (collectively the "Saudi Arabian Shareholders"), and N2N Connect Berhad. The composition of ownership between the Saudi Arabian Shareholders and N2N is 49% and 51%, respectively . The JV Co. will in term form subsidiaries or appoint local business partner or enter into local joint venture in other Pan Arab region to be mutually agreed by the shareholders for the operations of the business of providing managed services for online and mobile stock trading in U.A.E., Oman, Bahrain, Qatar, Kuwait, Egypt, Lebanon, Jordan, Morocco, Algeria, Tunisia, Syria, Yemen, Iraq, Sudan, Libya and Palestine including but not limited to offering the same products and services as offered by N2N on a worldwide basis. 
</t>
  </si>
  <si>
    <t>As at the date of this quarterly report, the above software solutions have been fully implemented, tested and gone live.</t>
  </si>
  <si>
    <t>The interim financial statements were authorised for issue by the Board of Directors in accordance with a resolution of the directors dated 28 February 2007.</t>
  </si>
  <si>
    <t>Date : 28 February 2007</t>
  </si>
  <si>
    <t>(vi)</t>
  </si>
  <si>
    <t>MOU with Sharikat El-Imtiaz Al Saudia Lil Tatweer Al Mahdooda ("SPC")</t>
  </si>
  <si>
    <t xml:space="preserve">The profit before taxation saw an increase of 20.49% from RM3.016 million in the preceding quarter to RM3.634 million in the current quarter under review mainly due to the increased revenue as well as lower expenses as a result of economies of scale.  </t>
  </si>
  <si>
    <t>Barring any unforeseen circumstances, the Directors of N2N believe that the Group's prospects for the upcoming financial year ending 31 December 2007 will remain favourable.</t>
  </si>
  <si>
    <t>additional income from licensing the Content Management System and providing Dow Jones News Content to a new panel broker, Aseambankers (Malaysia) Berhad; and</t>
  </si>
  <si>
    <t>Save as disclosed below, there were no other corporate proposals/developments announced but not yet completed as at the date of this announcement:</t>
  </si>
  <si>
    <t>(a)</t>
  </si>
  <si>
    <t>Memorandum of Understanding ("MOU") with 2GoTrade Limited ("2GoTrade")</t>
  </si>
  <si>
    <t>As at the date of this quarterly report, a formal agreement has yet to be executed between the Company and 2GoTrade.</t>
  </si>
  <si>
    <t>(b)</t>
  </si>
  <si>
    <t>(c)</t>
  </si>
  <si>
    <t>Agreement with Blue System Incorporated ("BSI")</t>
  </si>
  <si>
    <t>As at the date of this quarterly report, there is no major development pertaining to the above agreement.</t>
  </si>
  <si>
    <t>(d)</t>
  </si>
  <si>
    <t>Agreement with AmSecurities Sdn Bhd ("AmSecurities")</t>
  </si>
  <si>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</si>
  <si>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</si>
  <si>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</si>
  <si>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</si>
  <si>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</si>
  <si>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</si>
  <si>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</si>
  <si>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</si>
  <si>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</si>
  <si>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</si>
  <si>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</si>
  <si>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</si>
  <si>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</si>
  <si>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</si>
  <si>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</si>
  <si>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Other operating income</t>
  </si>
  <si>
    <t>Administrative expenses</t>
  </si>
  <si>
    <t>Finance costs</t>
  </si>
  <si>
    <t>Profit before taxation</t>
  </si>
  <si>
    <t>Taxation</t>
  </si>
  <si>
    <t>B5</t>
  </si>
  <si>
    <t>B12</t>
  </si>
  <si>
    <t>Note:</t>
  </si>
  <si>
    <t>Trade receivables</t>
  </si>
  <si>
    <t>Other receivables</t>
  </si>
  <si>
    <t>Cash and bank balances</t>
  </si>
  <si>
    <t>Trade payables</t>
  </si>
  <si>
    <t>Other payables and accruals</t>
  </si>
  <si>
    <t>Share capital</t>
  </si>
  <si>
    <t>Retained profits</t>
  </si>
  <si>
    <t>Total</t>
  </si>
  <si>
    <t>Retained</t>
  </si>
  <si>
    <t>profits</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</si>
  <si>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</si>
  <si>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</si>
  <si>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</si>
  <si>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</si>
  <si>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</si>
  <si>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</si>
  <si>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</si>
  <si>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</si>
  <si>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</si>
  <si>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</si>
  <si>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</si>
  <si>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</si>
  <si>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Interest paid</t>
  </si>
  <si>
    <t>CASHFLOWS FROM OPERATING ACTIVITIES</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</si>
  <si>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</si>
  <si>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</si>
  <si>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</si>
  <si>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</si>
  <si>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</si>
  <si>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</si>
  <si>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</si>
  <si>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</si>
  <si>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</si>
  <si>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</si>
  <si>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</si>
  <si>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</si>
  <si>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</si>
  <si>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</si>
  <si>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</si>
  <si>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</si>
  <si>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</si>
  <si>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</si>
  <si>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</si>
  <si>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</si>
  <si>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</si>
  <si>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</si>
  <si>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</si>
  <si>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Dividend paid</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</si>
  <si>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</si>
  <si>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</si>
  <si>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</si>
  <si>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</si>
  <si>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</si>
  <si>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</si>
  <si>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</si>
  <si>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</si>
  <si>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</si>
  <si>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</si>
  <si>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</si>
  <si>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</si>
  <si>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</si>
  <si>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</si>
  <si>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</si>
  <si>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</si>
  <si>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</si>
  <si>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</si>
  <si>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</si>
  <si>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</si>
  <si>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</si>
  <si>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</si>
  <si>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</si>
  <si>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</si>
  <si>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</si>
  <si>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</si>
  <si>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</si>
  <si>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There were no changes in the unquoted investments and properties of the Group during the current quarter under review.</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</si>
  <si>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</si>
  <si>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</si>
  <si>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</si>
  <si>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</si>
  <si>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</si>
  <si>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</si>
  <si>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</si>
  <si>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</si>
  <si>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</si>
  <si>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</si>
  <si>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</si>
  <si>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</si>
  <si>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</si>
  <si>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Profit after taxation (RM'000)</t>
  </si>
  <si>
    <t>B13</t>
  </si>
  <si>
    <t>Status of corporate proposals</t>
  </si>
  <si>
    <t>B14</t>
  </si>
  <si>
    <t>B15</t>
  </si>
  <si>
    <t>Authorisation for issue</t>
  </si>
  <si>
    <t>Current Year</t>
  </si>
  <si>
    <r>
      <t xml:space="preserve">N2N CONNECT BERHAD </t>
    </r>
    <r>
      <rPr>
        <sz val="12"/>
        <rFont val="Arial Narrow"/>
        <family val="2"/>
      </rPr>
      <t>(523137-K)</t>
    </r>
  </si>
  <si>
    <t>Inventories</t>
  </si>
  <si>
    <t xml:space="preserve">Other receivables </t>
  </si>
  <si>
    <t>Marketable securities</t>
  </si>
  <si>
    <t>Hire purchase payables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</si>
  <si>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</si>
  <si>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</si>
  <si>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</si>
  <si>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</si>
  <si>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</si>
  <si>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</si>
  <si>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</si>
  <si>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</si>
  <si>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</si>
  <si>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</si>
  <si>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</si>
  <si>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</si>
  <si>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In determining the geographical segments of the Group, segment revenue is based on the geographical location of customers.</t>
  </si>
  <si>
    <t>Malaysia</t>
  </si>
  <si>
    <t>Singapore</t>
  </si>
  <si>
    <t>There were no changes in the valuation of the property, plant and equipment reported in the previous audited financial statements that will have an effect in the current quarter under review.</t>
  </si>
  <si>
    <t>There were no changes in the composition of the Group for the current quarter under review.</t>
  </si>
  <si>
    <t>No dividends have been paid or declared in respect of the current quarter under review.</t>
  </si>
  <si>
    <t>By Order of the Board</t>
  </si>
  <si>
    <t>Tiang Boon Hwa</t>
  </si>
  <si>
    <t>Managing Director</t>
  </si>
  <si>
    <t>SUMMARY OF KEY FINANCIAL INFORMATION</t>
  </si>
  <si>
    <t>Remark:</t>
  </si>
  <si>
    <t>Profit before tax</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</si>
  <si>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</si>
  <si>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</si>
  <si>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</si>
  <si>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</si>
  <si>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Software research and development</t>
  </si>
  <si>
    <t>Regional expansion</t>
  </si>
  <si>
    <t>Working capital</t>
  </si>
  <si>
    <t>CASHFLOWS FROM FINANCING ACTIVITIES</t>
  </si>
  <si>
    <t>Payment of listing expenses</t>
  </si>
  <si>
    <t>Net cash used in investing activities</t>
  </si>
  <si>
    <t>There were no unusual items affecting assets, liabilities, equity, net income or cash flows of the Group during the current quarter under review.</t>
  </si>
  <si>
    <t>Fixed deposits with licensed bank</t>
  </si>
  <si>
    <t>No dividend has been paid in the current quarter under review.</t>
  </si>
  <si>
    <t>As at the end of the quarter, there was only one class of shares in issue and they rank pari passu with each other.</t>
  </si>
  <si>
    <t>Diluted earnings per share (sen)</t>
  </si>
  <si>
    <t>(a)  Basic earnings per share</t>
  </si>
  <si>
    <t>Listing expenses</t>
  </si>
  <si>
    <t>(b)  Diluted earnings per share</t>
  </si>
  <si>
    <t>Total amount of proceeds</t>
  </si>
  <si>
    <t>Amount unutilised</t>
  </si>
  <si>
    <t>Geographical segment</t>
  </si>
  <si>
    <t xml:space="preserve"> </t>
  </si>
  <si>
    <t>There were no audit qualifications on the annual audited financial statements for the year ended 31 December 2005.</t>
  </si>
  <si>
    <t xml:space="preserve">At 1 January 2006 </t>
  </si>
  <si>
    <t>FRS 2</t>
  </si>
  <si>
    <t>Share-based Payment</t>
  </si>
  <si>
    <t>FRS 101</t>
  </si>
  <si>
    <t>Presentation of Financial Statements</t>
  </si>
  <si>
    <t>FRS 108</t>
  </si>
  <si>
    <t>Accounting Policies, Changes in Estimates and Errors</t>
  </si>
  <si>
    <t>FRS 110</t>
  </si>
  <si>
    <t>Events after the Balance Sheet Date</t>
  </si>
  <si>
    <t>FRS 116</t>
  </si>
  <si>
    <t>Property, Plant and Equipment</t>
  </si>
  <si>
    <t>FRS 121</t>
  </si>
  <si>
    <t>FRS 127</t>
  </si>
  <si>
    <t>Consolidated and Separate Financial Statements</t>
  </si>
  <si>
    <t>FRS 132</t>
  </si>
  <si>
    <t>Financial Instruments: Disclosure and Presentation</t>
  </si>
  <si>
    <t>FRS 133</t>
  </si>
  <si>
    <t>Earnings Per Share</t>
  </si>
  <si>
    <t>FRS 136</t>
  </si>
  <si>
    <t>Impairment of Assets</t>
  </si>
  <si>
    <t>Loss on disposal of property, plant and equipment</t>
  </si>
  <si>
    <t>Property, plant and equipment written off</t>
  </si>
  <si>
    <t>Amount owing by holding company</t>
  </si>
  <si>
    <t>Disposal of property, plant and equipment</t>
  </si>
  <si>
    <t>CASHFLOWS FROM INVESTING ACTIVITES</t>
  </si>
  <si>
    <t>(i)</t>
  </si>
  <si>
    <t>(ii)</t>
  </si>
  <si>
    <t>(iii)</t>
  </si>
  <si>
    <t>ASSETS</t>
  </si>
  <si>
    <t>Non-current assets</t>
  </si>
  <si>
    <t>Property, plant and equipment</t>
  </si>
  <si>
    <t>Current assets</t>
  </si>
  <si>
    <t>TOTAL ASSETS</t>
  </si>
  <si>
    <t>EQUITY AND LIABILITIES</t>
  </si>
  <si>
    <t>Equity attributable to equity holders of the parent</t>
  </si>
  <si>
    <t>Total equity</t>
  </si>
  <si>
    <t>Non-current liabilities</t>
  </si>
  <si>
    <t>Current liabilities</t>
  </si>
  <si>
    <t>Total liabilities</t>
  </si>
  <si>
    <t>TOTAL EQUITY AND LIABILITES</t>
  </si>
  <si>
    <t>Net Assets ("NA") per share atributable to equity holders of the parent (sen)</t>
  </si>
  <si>
    <t>Attributable to equity holders of the parent</t>
  </si>
  <si>
    <t>Equity</t>
  </si>
  <si>
    <t>The Effects of Changes in Foreign Exchange Rates</t>
  </si>
  <si>
    <t>There is no taxation charge for the quarter under review mainly due to the tax exemption for Multimedia Super Corridor ("MSC") qualifying activities under pioneer status pursuant to the Promotion of Investments Act, 1986 in Malaysia.</t>
  </si>
  <si>
    <t>The interim financial statements are unaudited and have been prepared in accordance with Financial Reporting Standard ("FRS") No. 134: Interim Financial Reporting, and Chapter 9 Appendix 9B of the Listing Requirements of Bursa Malaysia Securities Berhad for the MESDAQ Market.</t>
  </si>
  <si>
    <t>Audited as at</t>
  </si>
  <si>
    <t>31 Dec 2005</t>
  </si>
  <si>
    <t>The accompanying notes and audited financial statements of the Group for the financial year ended 31 December 2005 form an integral part of, and should be read in conjunction with this interim financial statements.</t>
  </si>
  <si>
    <t>Tax recoverable</t>
  </si>
  <si>
    <t>Allowance for diminution in value of marketable securities</t>
  </si>
  <si>
    <t>At 1 January 2005</t>
  </si>
  <si>
    <t>Material changes in the quarterly results as compared with the preceding quarter</t>
  </si>
  <si>
    <t>United Kingdom</t>
  </si>
  <si>
    <t>Profit for the period</t>
  </si>
  <si>
    <t xml:space="preserve">Profit attributable to ordinary equity </t>
  </si>
  <si>
    <t xml:space="preserve">   holders of the parent</t>
  </si>
  <si>
    <t>Proposed/Declared dividend per share (sen)</t>
  </si>
  <si>
    <t xml:space="preserve">Exchange difference arising during the </t>
  </si>
  <si>
    <t>financial period</t>
  </si>
  <si>
    <t>The accompanying notes are an integral part of this statement.</t>
  </si>
  <si>
    <t>Net cash from operating activities</t>
  </si>
  <si>
    <t>Cash from operations</t>
  </si>
  <si>
    <t>CASH AND CASH EQUIVALENTS AT BEGINNING OF PERIOD</t>
  </si>
  <si>
    <t>The accounting policies and methods of computation adopted by the Group in the preparation of this interim financial report are consistent with those adopted in the audited financial statements for the financial period year 31 December 2005 except for the adoption of the following new/revised FRSs issued by the Malaysian Accounting Standards Board that are effective for financial period beginning 1 January 2006:</t>
  </si>
  <si>
    <t>Review of performance</t>
  </si>
  <si>
    <t>CASH AND CASH EQUIVALENTS AT END OF THE PERIOD</t>
  </si>
  <si>
    <r>
      <t>increase in matched trade fees generated from eBrokerConnect</t>
    </r>
    <r>
      <rPr>
        <vertAlign val="superscript"/>
        <sz val="10"/>
        <rFont val="Arial Narrow"/>
        <family val="2"/>
      </rPr>
      <t>TM</t>
    </r>
    <r>
      <rPr>
        <sz val="10"/>
        <rFont val="Arial Narrow"/>
        <family val="2"/>
      </rPr>
      <t xml:space="preserve"> as more transactions were being matched in the online stock trading from the existing clients;</t>
    </r>
  </si>
  <si>
    <t>(iv)</t>
  </si>
  <si>
    <t>On 24 January 2006, the Company announced that it has entered into a MOU with 2GoTrade to offer direct straight-through process online stock trading facilities between Malaysia and Hong Kong for both companies' panel of stockbroking clients and their customers.</t>
  </si>
  <si>
    <t>On 26 June 2006, the Company announced that it has entered into an agreement with BSI, a London-based company, to collaborate and provide market data, analysis and trading solutions, direct cross border access to more than 50 futures, commodities and equities markets in the United States of America, Australia and Europe to be made available to Malaysian financial institutions.</t>
  </si>
  <si>
    <r>
      <t>increase in MobileConnect</t>
    </r>
    <r>
      <rPr>
        <vertAlign val="superscript"/>
        <sz val="10"/>
        <rFont val="Arial Narrow"/>
        <family val="2"/>
      </rPr>
      <t>TM</t>
    </r>
    <r>
      <rPr>
        <sz val="10"/>
        <rFont val="Arial Narrow"/>
        <family val="2"/>
      </rPr>
      <t xml:space="preserve"> and PDAConnect</t>
    </r>
    <r>
      <rPr>
        <vertAlign val="superscript"/>
        <sz val="10"/>
        <rFont val="Arial Narrow"/>
        <family val="2"/>
      </rPr>
      <t>TM</t>
    </r>
    <r>
      <rPr>
        <sz val="10"/>
        <rFont val="Arial Narrow"/>
        <family val="2"/>
      </rPr>
      <t xml:space="preserve"> subscribers;</t>
    </r>
  </si>
  <si>
    <t>(e)</t>
  </si>
  <si>
    <t>(v)</t>
  </si>
  <si>
    <t xml:space="preserve">additional monthly fee from implementation of GlobalConnect for two panel brokers and a foreign bank since the last quarter of 2005; </t>
  </si>
  <si>
    <r>
      <t>additional income from implementation and provision of eBrokerConnect</t>
    </r>
    <r>
      <rPr>
        <vertAlign val="superscript"/>
        <sz val="10"/>
        <rFont val="Arial Narrow"/>
        <family val="2"/>
      </rPr>
      <t>TM</t>
    </r>
    <r>
      <rPr>
        <sz val="10"/>
        <rFont val="Arial Narrow"/>
        <family val="2"/>
      </rPr>
      <t>, MobileConnect</t>
    </r>
    <r>
      <rPr>
        <vertAlign val="superscript"/>
        <sz val="10"/>
        <rFont val="Arial Narrow"/>
        <family val="2"/>
      </rPr>
      <t>TM</t>
    </r>
    <r>
      <rPr>
        <sz val="10"/>
        <rFont val="Arial Narrow"/>
        <family val="2"/>
      </rPr>
      <t>, SMSConnect</t>
    </r>
    <r>
      <rPr>
        <vertAlign val="superscript"/>
        <sz val="10"/>
        <rFont val="Arial Narrow"/>
        <family val="2"/>
      </rPr>
      <t>TM</t>
    </r>
    <r>
      <rPr>
        <sz val="10"/>
        <rFont val="Arial Narrow"/>
        <family val="2"/>
      </rPr>
      <t xml:space="preserve">, and GlobalConnect for a new panel broker, AmSecurities Sdn Bhd; </t>
    </r>
  </si>
  <si>
    <t>additional income from developing and licensing the Online Trading Game on Singapore Exchange Securities Trading Limited's website.</t>
  </si>
  <si>
    <t>For The Fourth Quarter Ended 31 December 2006</t>
  </si>
  <si>
    <t>31 Dec 2006</t>
  </si>
  <si>
    <t>As At 31 December 2006</t>
  </si>
  <si>
    <t>4th Quarter As At</t>
  </si>
  <si>
    <t>At 31 December 2006</t>
  </si>
  <si>
    <t>At 31 December 2005</t>
  </si>
  <si>
    <t>12 months</t>
  </si>
  <si>
    <t>ended</t>
  </si>
  <si>
    <t>Utilised as of 31.12.06</t>
  </si>
  <si>
    <t>The status of utilisation of the proceeds raised from the Public Issue pursuant to the listing of the Company on the MESDAQ Market of Bursa Securities amounting to RM8.400 million as at 31 December 2006 is as follows:</t>
  </si>
  <si>
    <t>Bonus Issue</t>
  </si>
  <si>
    <t>4th Quarter as at</t>
  </si>
  <si>
    <t>Exchange difference arising during the</t>
  </si>
  <si>
    <t xml:space="preserve">   the financial period</t>
  </si>
  <si>
    <t>Notes:</t>
  </si>
  <si>
    <t>Public issue of 12,000,000 new N2N Shares at an issue price of RM0.70 per N2N Share ("Public Issue").</t>
  </si>
  <si>
    <t>Bonus issue of 55,650,000 new N2N Shares to all the shareholders before the Listing on the basis of 7 new N2N Shares for every 10 N2N Shares held after the Public Issue ("Bonus Issue").</t>
  </si>
  <si>
    <r>
      <t xml:space="preserve">Issuance of shares </t>
    </r>
    <r>
      <rPr>
        <vertAlign val="superscript"/>
        <sz val="10"/>
        <rFont val="Arial Narrow"/>
        <family val="2"/>
      </rPr>
      <t>i)</t>
    </r>
  </si>
  <si>
    <t>i)</t>
  </si>
  <si>
    <r>
      <t xml:space="preserve">Bonus issue of shares </t>
    </r>
    <r>
      <rPr>
        <vertAlign val="superscript"/>
        <sz val="10"/>
        <rFont val="Arial Narrow"/>
        <family val="2"/>
      </rPr>
      <t>ii)</t>
    </r>
  </si>
  <si>
    <t>ii)</t>
  </si>
  <si>
    <t>iii)</t>
  </si>
  <si>
    <t>iv)</t>
  </si>
  <si>
    <t>Dividend income</t>
  </si>
  <si>
    <t>Dividend received</t>
  </si>
  <si>
    <t>Proceeds from issue of shares</t>
  </si>
  <si>
    <t>Private placement of 13,500,000 new N2N Shares at an issue price of RM 1.61 per N2N Share("Private Placement").</t>
  </si>
  <si>
    <t>The borrowings of the Group as at 31 December 2006 represents hire purchase payables of RM70,675 of which RM24,348 is due within 12 months and RM46,327 is due after 12 months.</t>
  </si>
  <si>
    <t>Utilisation of proceeds</t>
  </si>
  <si>
    <t>IPO</t>
  </si>
  <si>
    <t>Private Placement</t>
  </si>
  <si>
    <t>The status of utilisation of the proceeds raised from the Private Placement amounting to RM20.385 million as at 31 December 2006 is as follows:</t>
  </si>
  <si>
    <t>The unutilised proceeds from IPO and Private Placement amounting to RM21.509 million are placed with a licensed bank in the form of fixed deposits.</t>
  </si>
  <si>
    <t>Weighted average number of ordinary shares in issue ('000)</t>
  </si>
  <si>
    <r>
      <t>Placement</t>
    </r>
    <r>
      <rPr>
        <vertAlign val="superscript"/>
        <sz val="10"/>
        <rFont val="Arial Narrow"/>
        <family val="2"/>
      </rPr>
      <t xml:space="preserve"> iii)</t>
    </r>
  </si>
  <si>
    <t xml:space="preserve">Issuance of shares pursuant to Private </t>
  </si>
  <si>
    <t>Unrealised foreign exchange loss/(gain)</t>
  </si>
  <si>
    <t>Net cash from financing activities</t>
  </si>
  <si>
    <t>NET INCREASE IN CASH AND CASH EQUIVALENTS</t>
  </si>
  <si>
    <t>132,300 new N2N shares issued between 7 November 2006 to 28 December 2006 pursuant to the Company's Employee Share Option Scheme at exercise price of RM0.41 per ordinary share ("ESOS Exercise").</t>
  </si>
  <si>
    <t>The Directors are of the opinion that the Group has no contingent liabilities which, upon crystallisation would have a material impact on the financial position and business of the Group as at 28 February 2007 (the latest practicable date which is not earlier than 7 days from the date of issue of this financial results).</t>
  </si>
  <si>
    <t>As of 31 December 2006, the Group has the following capital commitments in respect of the acquisition of property, plant and equipment:</t>
  </si>
  <si>
    <t>Approved and contracted for</t>
  </si>
  <si>
    <t xml:space="preserve">There were no acquisitions or disposals of quoted securities during the current quarter under review.  However, there was a write-back of allowance for diminution in value of quoted shares amounted to RM58,000 during the current quarter under review from the previous RM540,000 which was made during the quarter ended 30 June 2006. </t>
  </si>
  <si>
    <t>N2N Connect Berhad ("N2N" or "Company") was listed on the MESDAQ Market of Bursa Malaysia Securities Berhad ("Bursa Securities") on 28 November 2005. The results for the current quarter ended 31 December 2006 should be read in conjunction with the Annual Audited Financial Statements of N2N and its subsidiary ("Group") for the financial year ended 31 December 2005.</t>
  </si>
  <si>
    <t>The Condensed Consolidated Income Statements were prepared based on the consolidated results of the Group for the financial period ended 31 December 2006 and should be read in conjunction with the Annual Audited Financial Statements of the Group for the financial year ended 31 December 2005.</t>
  </si>
  <si>
    <t xml:space="preserve">The Condensed Consolidated Balance Sheet should be read in conjunction with the Annual Audited Financial Statements of the Group for the financial year ended 31 December 2005. </t>
  </si>
  <si>
    <r>
      <t>Issuance of shares pursuant to ESOS</t>
    </r>
    <r>
      <rPr>
        <vertAlign val="superscript"/>
        <sz val="10"/>
        <rFont val="Arial Narrow"/>
        <family val="2"/>
      </rPr>
      <t>iv)</t>
    </r>
  </si>
  <si>
    <t>The Condensed Consolidated Statement of Changes in Equity should be read in conjunction with the Annual Audited Financial Statements of the Group for the financial year ended 31 December 2005.</t>
  </si>
  <si>
    <t>The Condensed Consolidated Cash Flow Statement was prepared based on the consolidated results of the Group for the financial period ended 31 December 2006 and should be read in conjunction with the Annual Audited Financial Statements of the Group for the financial year ended 31 December 2005.</t>
  </si>
  <si>
    <t>The consolidated financial statements have been prepared based on the N2N Group structure that has been in existence since 24 June 2004 and should be read in conjunction with the Annual Audited Financial Statements of the Group for the financial year ended 31 December 2005.</t>
  </si>
  <si>
    <t>There were no material events subsequent to the end of the current quarter under review save as disclosed below:</t>
  </si>
  <si>
    <t>Estimated expenses</t>
  </si>
  <si>
    <t>Save as disclosed below, there were no other issuances, cancellations, repurchases, resale and repayment of debt and equity securities, share buy backs, share cancellation, shares held as treasury share and resale of treasury shares for the current quarter under review:</t>
  </si>
  <si>
    <t>Issuance of 132,300 new N2N shares pursuant to the ESOS exercise.</t>
  </si>
  <si>
    <t>Issuance of 13,500,000 new N2N Shares at an issue price of RM 1.61 per N2N Share pursuant to the Private Placement; and</t>
  </si>
  <si>
    <t>NA per share is arrived at based on the Group's NA of RM49,623,000 (2005: RM18,496,000) over the number of ordinary shares of 148,782,300 (2005: 135,150,000) shares of RM0.10 each in N2N ("N2N Shares").</t>
  </si>
  <si>
    <t>FRS 1</t>
  </si>
  <si>
    <t>First-time Adoption of Financial Reporting Standards</t>
  </si>
  <si>
    <t>FRS 3</t>
  </si>
  <si>
    <t>Business Combinations</t>
  </si>
  <si>
    <t>FRS 5</t>
  </si>
  <si>
    <t>Non-current Assets Held for Sale and Discontinued Operations</t>
  </si>
  <si>
    <t>FRS 102</t>
  </si>
  <si>
    <t xml:space="preserve">The adoption of FRS 1, 2, 3, 5, 101, 102, 108, 110, 116, 121, 127, 132, 133 and 136 does not have significant financial impact on the Group. </t>
  </si>
  <si>
    <t>the Company issued 95,800 ordinary shares of RM0.10 each for cash pursuant to the Company's Employee Share Option Scheme at exercise price of RM0.41 per ordinary share.  These shares were listed on the MESDAQ Market of Bursa Malaysia Securities Berhad between 23 January 2007 to 12 February 2007.</t>
  </si>
  <si>
    <t>The Company had on 14 December 2006 announced that it proposed to undertake a Bonus Issue of up to 162,165,000 new ordinary shares of RM0.10 each, to be credited as fully paid-up to the shareholders of the Company on the basis of one (1) new N2N Share for every one (1) existing N2N Share held on the entitlement date of 13 February 2007 ("Bonus Shares"). Bursa Malaysia Securities Berhad had on 26 January 2007 approved-in-principle the listing of the Bonus Issue.  The total amount of Bonus Shares of 148,878,100 were listed on the MESDAQ Market of Bursa Malaysia Securities Berhad on 27 February 2007.</t>
  </si>
  <si>
    <t>For the current quarter under review, the Group recorded revenue and profit for the period of approximately RM5.354 million and RM3.653 million respectively.  This represents an improvement of approximately 130.18% and 222.13% in terms of revenue and profit for the period respectively as compared to that achieved in the preceding year corresponding quarter of RM2.326 million and RM1.134 million respectively. On the 12 months financial year-to-date basis, the Group recorded revenue and profit for the period of approximately RM16.903 million and RM10.092 million respectively.  This also represents an improvement of approximately 118.36% and 208.72% in terms of revenue and profit for the period respectively as compared to that achieved in the preceding year corresponding period of RM7.741 million and RM3.269 million respectively.  The improved performance was mainly attributable to the following:</t>
  </si>
  <si>
    <t>Adjusted for Bonus Issue in Year 2007 ('000)</t>
  </si>
  <si>
    <t>Adjusted for assumed exercise of ESOS for no consideration ('000)</t>
  </si>
  <si>
    <t>To Date</t>
  </si>
  <si>
    <t>Overprovision in prior year</t>
  </si>
  <si>
    <r>
      <t>On 18 July 2006, the Company announced that it has entered into an agreement with AmSecurities, for N2N to provide AmSecurities with eBrokerConnect</t>
    </r>
    <r>
      <rPr>
        <vertAlign val="superscript"/>
        <sz val="10"/>
        <rFont val="Arial Narrow"/>
        <family val="2"/>
      </rPr>
      <t xml:space="preserve">TM </t>
    </r>
    <r>
      <rPr>
        <sz val="10"/>
        <rFont val="Arial Narrow"/>
        <family val="2"/>
      </rPr>
      <t>which has online share trading and provision of live, real-time stock prices and news from Bursa Securities features; plus MobileConnect</t>
    </r>
    <r>
      <rPr>
        <vertAlign val="superscript"/>
        <sz val="10"/>
        <rFont val="Arial Narrow"/>
        <family val="2"/>
      </rPr>
      <t>TM</t>
    </r>
    <r>
      <rPr>
        <sz val="10"/>
        <rFont val="Arial Narrow"/>
        <family val="2"/>
      </rPr>
      <t xml:space="preserve"> and SMSConnect</t>
    </r>
    <r>
      <rPr>
        <vertAlign val="superscript"/>
        <sz val="10"/>
        <rFont val="Arial Narrow"/>
        <family val="2"/>
      </rPr>
      <t>TM</t>
    </r>
    <r>
      <rPr>
        <sz val="10"/>
        <rFont val="Arial Narrow"/>
        <family val="2"/>
      </rPr>
      <t xml:space="preserve"> to facilitate mobile trading, as well as direct cross border trading access through GlobalConnect.</t>
    </r>
  </si>
  <si>
    <t>The comparative basic and diluted earnings per share have been restated to be in compliance with FRS 133.</t>
  </si>
  <si>
    <t>Status of corporate proposals (Cont'd)</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</si>
</sst>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000000000"/>
    <numFmt numFmtId="191" formatCode="0.00000000000"/>
    <numFmt numFmtId="192" formatCode="0.000000000"/>
    <numFmt numFmtId="193" formatCode="_(* #,##0.000_);_(* \(#,##0.000\);_(* &quot;-&quot;???_);_(@_)"/>
    <numFmt numFmtId="194" formatCode="0.00_);\(0.00\)"/>
  </numFmts>
  <fonts count="10">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171" fontId="3" fillId="0" borderId="0" xfId="15" applyFont="1" applyAlignment="1">
      <alignment horizontal="right" vertical="top"/>
    </xf>
    <xf numFmtId="171" fontId="1" fillId="0" borderId="0" xfId="15" applyFont="1" applyAlignment="1">
      <alignment horizontal="right" vertical="top"/>
    </xf>
    <xf numFmtId="171" fontId="1" fillId="0" borderId="0" xfId="15" applyFont="1" applyAlignment="1" quotePrefix="1">
      <alignment horizontal="right" vertical="top"/>
    </xf>
    <xf numFmtId="179" fontId="3" fillId="0" borderId="0" xfId="15" applyNumberFormat="1" applyFont="1" applyAlignment="1">
      <alignment vertical="top"/>
    </xf>
    <xf numFmtId="179" fontId="3" fillId="0" borderId="0" xfId="15" applyNumberFormat="1" applyFont="1" applyFill="1" applyAlignment="1">
      <alignment vertical="top"/>
    </xf>
    <xf numFmtId="0" fontId="3" fillId="0" borderId="0" xfId="0" applyFont="1" applyFill="1" applyAlignment="1">
      <alignment vertical="top"/>
    </xf>
    <xf numFmtId="171" fontId="3" fillId="0" borderId="0" xfId="15" applyFont="1" applyAlignment="1">
      <alignment vertical="top"/>
    </xf>
    <xf numFmtId="179" fontId="3" fillId="0" borderId="1" xfId="15" applyNumberFormat="1" applyFont="1" applyFill="1" applyBorder="1" applyAlignment="1">
      <alignment vertical="top"/>
    </xf>
    <xf numFmtId="179" fontId="3" fillId="0" borderId="1" xfId="15" applyNumberFormat="1" applyFont="1" applyBorder="1" applyAlignment="1">
      <alignment vertical="top"/>
    </xf>
    <xf numFmtId="179" fontId="3" fillId="0" borderId="2" xfId="15" applyNumberFormat="1" applyFont="1" applyBorder="1" applyAlignment="1">
      <alignment vertical="top"/>
    </xf>
    <xf numFmtId="171" fontId="3" fillId="0" borderId="3" xfId="15" applyFont="1" applyBorder="1" applyAlignment="1">
      <alignment vertical="top"/>
    </xf>
    <xf numFmtId="171" fontId="3" fillId="0" borderId="3" xfId="15" applyFont="1" applyBorder="1" applyAlignment="1">
      <alignment horizontal="right" vertical="top"/>
    </xf>
    <xf numFmtId="0" fontId="3" fillId="0" borderId="0" xfId="0" applyFont="1" applyAlignment="1">
      <alignment horizontal="justify" vertical="top"/>
    </xf>
    <xf numFmtId="179" fontId="3" fillId="0" borderId="0" xfId="15" applyNumberFormat="1" applyFont="1" applyBorder="1" applyAlignment="1">
      <alignment vertical="top"/>
    </xf>
    <xf numFmtId="179" fontId="3" fillId="0" borderId="0" xfId="15" applyNumberFormat="1" applyFont="1" applyBorder="1" applyAlignment="1">
      <alignment horizontal="right" vertical="top"/>
    </xf>
    <xf numFmtId="0" fontId="3" fillId="0" borderId="0" xfId="0" applyFont="1" applyAlignment="1" quotePrefix="1">
      <alignment vertical="top"/>
    </xf>
    <xf numFmtId="179" fontId="3" fillId="0" borderId="0" xfId="15" applyNumberFormat="1" applyFont="1" applyBorder="1" applyAlignment="1" quotePrefix="1">
      <alignment horizontal="right" vertical="top"/>
    </xf>
    <xf numFmtId="179" fontId="1" fillId="0" borderId="0" xfId="15" applyNumberFormat="1" applyFont="1" applyBorder="1" applyAlignment="1" quotePrefix="1">
      <alignment horizontal="right" vertical="top"/>
    </xf>
    <xf numFmtId="179" fontId="3" fillId="0" borderId="4" xfId="15" applyNumberFormat="1" applyFont="1" applyBorder="1" applyAlignment="1">
      <alignment vertical="top"/>
    </xf>
    <xf numFmtId="179" fontId="3" fillId="0" borderId="4" xfId="15" applyNumberFormat="1" applyFont="1" applyBorder="1" applyAlignment="1">
      <alignment horizontal="right" vertical="top"/>
    </xf>
    <xf numFmtId="179" fontId="3" fillId="0" borderId="0" xfId="15" applyNumberFormat="1" applyFont="1" applyFill="1" applyBorder="1" applyAlignment="1">
      <alignment vertical="top"/>
    </xf>
    <xf numFmtId="179" fontId="3" fillId="0" borderId="1" xfId="15" applyNumberFormat="1" applyFont="1" applyBorder="1" applyAlignment="1">
      <alignment horizontal="right" vertical="top"/>
    </xf>
    <xf numFmtId="179" fontId="3" fillId="0" borderId="0" xfId="0" applyNumberFormat="1" applyFont="1" applyAlignment="1">
      <alignment vertical="top"/>
    </xf>
    <xf numFmtId="0" fontId="1" fillId="0" borderId="0" xfId="0" applyFont="1" applyAlignment="1">
      <alignment horizontal="right" vertical="top"/>
    </xf>
    <xf numFmtId="171" fontId="1" fillId="0" borderId="1" xfId="15"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9" fontId="3" fillId="0" borderId="0" xfId="15" applyNumberFormat="1" applyFont="1" applyFill="1" applyBorder="1" applyAlignment="1">
      <alignment horizontal="right" vertical="top"/>
    </xf>
    <xf numFmtId="179" fontId="3" fillId="0" borderId="1" xfId="15" applyNumberFormat="1" applyFont="1" applyFill="1" applyBorder="1" applyAlignment="1">
      <alignment horizontal="right" vertical="top"/>
    </xf>
    <xf numFmtId="171" fontId="1" fillId="0" borderId="0" xfId="15" applyFont="1" applyBorder="1" applyAlignment="1" quotePrefix="1">
      <alignment horizontal="right" vertical="top"/>
    </xf>
    <xf numFmtId="179" fontId="3" fillId="0" borderId="1" xfId="15" applyNumberFormat="1" applyFont="1" applyFill="1" applyBorder="1" applyAlignment="1" quotePrefix="1">
      <alignment horizontal="right" vertical="top"/>
    </xf>
    <xf numFmtId="179" fontId="1" fillId="0" borderId="0" xfId="15" applyNumberFormat="1" applyFont="1" applyFill="1" applyBorder="1" applyAlignment="1" quotePrefix="1">
      <alignment horizontal="right" vertical="top"/>
    </xf>
    <xf numFmtId="179" fontId="3" fillId="0" borderId="4" xfId="15" applyNumberFormat="1" applyFont="1" applyFill="1" applyBorder="1" applyAlignment="1">
      <alignment vertical="top"/>
    </xf>
    <xf numFmtId="179" fontId="3" fillId="0" borderId="3" xfId="15" applyNumberFormat="1" applyFont="1" applyFill="1" applyBorder="1" applyAlignment="1">
      <alignment vertical="top"/>
    </xf>
    <xf numFmtId="179" fontId="3" fillId="0" borderId="4" xfId="15" applyNumberFormat="1" applyFont="1" applyFill="1" applyBorder="1" applyAlignment="1">
      <alignment horizontal="right" vertical="top"/>
    </xf>
    <xf numFmtId="171" fontId="1" fillId="0" borderId="0" xfId="15" applyFont="1" applyBorder="1" applyAlignment="1">
      <alignment horizontal="right" vertical="top"/>
    </xf>
    <xf numFmtId="0" fontId="3" fillId="0" borderId="0" xfId="0" applyFont="1" applyAlignment="1">
      <alignment wrapText="1"/>
    </xf>
    <xf numFmtId="0" fontId="3" fillId="0" borderId="0" xfId="0" applyFont="1" applyAlignment="1">
      <alignment vertical="top" wrapText="1"/>
    </xf>
    <xf numFmtId="0" fontId="5" fillId="0" borderId="0" xfId="0" applyFont="1" applyBorder="1" applyAlignment="1">
      <alignment vertical="top"/>
    </xf>
    <xf numFmtId="179" fontId="3" fillId="0" borderId="0" xfId="15" applyNumberFormat="1" applyFont="1" applyAlignment="1" quotePrefix="1">
      <alignment horizontal="right" vertical="top"/>
    </xf>
    <xf numFmtId="179" fontId="3" fillId="0" borderId="0" xfId="0" applyNumberFormat="1" applyFont="1" applyBorder="1" applyAlignment="1">
      <alignment vertical="top"/>
    </xf>
    <xf numFmtId="179" fontId="3" fillId="0" borderId="5" xfId="0" applyNumberFormat="1" applyFont="1" applyBorder="1" applyAlignment="1">
      <alignment vertical="top"/>
    </xf>
    <xf numFmtId="171" fontId="3" fillId="0" borderId="0" xfId="15"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171" fontId="3" fillId="0" borderId="0" xfId="15" applyFont="1" applyBorder="1" applyAlignment="1">
      <alignment horizontal="right" vertical="top"/>
    </xf>
    <xf numFmtId="37" fontId="3" fillId="0" borderId="0" xfId="0" applyNumberFormat="1" applyFont="1" applyBorder="1" applyAlignment="1">
      <alignment vertical="top"/>
    </xf>
    <xf numFmtId="171" fontId="3" fillId="0" borderId="0" xfId="15" applyNumberFormat="1" applyFont="1" applyBorder="1" applyAlignment="1">
      <alignment vertical="top"/>
    </xf>
    <xf numFmtId="37" fontId="3" fillId="0" borderId="0" xfId="15" applyNumberFormat="1" applyFont="1" applyBorder="1" applyAlignment="1">
      <alignment vertical="top"/>
    </xf>
    <xf numFmtId="0" fontId="3" fillId="0" borderId="0" xfId="0" applyFont="1" applyAlignment="1">
      <alignment horizontal="center" vertical="top"/>
    </xf>
    <xf numFmtId="37" fontId="3" fillId="0" borderId="0" xfId="0" applyNumberFormat="1" applyFont="1" applyAlignment="1">
      <alignment vertical="top"/>
    </xf>
    <xf numFmtId="37" fontId="3" fillId="0" borderId="5" xfId="0" applyNumberFormat="1" applyFont="1" applyBorder="1" applyAlignment="1">
      <alignment vertical="top"/>
    </xf>
    <xf numFmtId="171" fontId="3" fillId="0" borderId="3" xfId="15" applyNumberFormat="1" applyFont="1" applyBorder="1" applyAlignment="1">
      <alignment vertical="top"/>
    </xf>
    <xf numFmtId="0" fontId="3" fillId="0" borderId="0" xfId="0" applyFont="1" applyFill="1" applyAlignment="1">
      <alignment horizontal="justify" vertical="top" wrapText="1"/>
    </xf>
    <xf numFmtId="179" fontId="3" fillId="0" borderId="5" xfId="15" applyNumberFormat="1" applyFont="1" applyBorder="1" applyAlignment="1">
      <alignment vertical="top"/>
    </xf>
    <xf numFmtId="171" fontId="3" fillId="0" borderId="0" xfId="0" applyNumberFormat="1" applyFont="1" applyBorder="1" applyAlignment="1">
      <alignment vertical="top"/>
    </xf>
    <xf numFmtId="0" fontId="1" fillId="0" borderId="0" xfId="0" applyFont="1" applyAlignment="1">
      <alignment horizontal="right" vertical="top" wrapText="1"/>
    </xf>
    <xf numFmtId="179" fontId="3" fillId="0" borderId="0" xfId="15" applyNumberFormat="1" applyFont="1" applyAlignment="1">
      <alignment horizontal="center" vertical="top"/>
    </xf>
    <xf numFmtId="179" fontId="3" fillId="0" borderId="5" xfId="15" applyNumberFormat="1" applyFont="1" applyBorder="1" applyAlignment="1">
      <alignment horizontal="center" vertical="top"/>
    </xf>
    <xf numFmtId="0" fontId="3" fillId="0" borderId="0" xfId="0" applyFont="1" applyBorder="1" applyAlignment="1">
      <alignment horizontal="justify" vertical="top"/>
    </xf>
    <xf numFmtId="194" fontId="3" fillId="0" borderId="3" xfId="0" applyNumberFormat="1" applyFont="1" applyBorder="1" applyAlignment="1">
      <alignment vertical="top"/>
    </xf>
    <xf numFmtId="179" fontId="3" fillId="0" borderId="0" xfId="15" applyNumberFormat="1" applyFont="1" applyFill="1" applyBorder="1" applyAlignment="1" quotePrefix="1">
      <alignment horizontal="right"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9" fontId="3" fillId="0" borderId="2" xfId="15" applyNumberFormat="1" applyFont="1" applyBorder="1" applyAlignment="1">
      <alignment/>
    </xf>
    <xf numFmtId="179" fontId="3" fillId="0" borderId="0" xfId="15" applyNumberFormat="1" applyFont="1" applyBorder="1" applyAlignment="1">
      <alignment/>
    </xf>
    <xf numFmtId="179" fontId="3" fillId="0" borderId="2" xfId="15" applyNumberFormat="1" applyFont="1" applyBorder="1" applyAlignment="1">
      <alignment horizontal="right"/>
    </xf>
    <xf numFmtId="179" fontId="6" fillId="0" borderId="0" xfId="0" applyNumberFormat="1" applyFont="1" applyFill="1" applyAlignment="1">
      <alignment vertical="top"/>
    </xf>
    <xf numFmtId="171" fontId="3" fillId="0" borderId="3" xfId="15" applyNumberFormat="1" applyFont="1" applyBorder="1" applyAlignment="1">
      <alignment horizontal="right" vertical="top"/>
    </xf>
    <xf numFmtId="169" fontId="3" fillId="0" borderId="0" xfId="15" applyNumberFormat="1" applyFont="1" applyAlignment="1">
      <alignment horizontal="right" vertical="top"/>
    </xf>
    <xf numFmtId="169" fontId="3" fillId="0" borderId="0" xfId="15" applyNumberFormat="1" applyFont="1" applyAlignment="1">
      <alignment vertical="top"/>
    </xf>
    <xf numFmtId="169" fontId="3" fillId="0" borderId="0" xfId="15" applyNumberFormat="1" applyFont="1" applyBorder="1" applyAlignment="1">
      <alignment vertical="top"/>
    </xf>
    <xf numFmtId="169" fontId="3" fillId="0" borderId="0" xfId="15" applyNumberFormat="1" applyFont="1" applyBorder="1" applyAlignment="1">
      <alignment horizontal="right" vertical="top"/>
    </xf>
    <xf numFmtId="169" fontId="3" fillId="0" borderId="0" xfId="15" applyNumberFormat="1" applyFont="1" applyFill="1" applyAlignment="1">
      <alignment vertical="top"/>
    </xf>
    <xf numFmtId="169" fontId="3" fillId="0" borderId="0" xfId="15" applyNumberFormat="1" applyFont="1" applyFill="1" applyAlignment="1">
      <alignment horizontal="right" vertical="top"/>
    </xf>
    <xf numFmtId="169" fontId="3" fillId="0" borderId="1" xfId="15" applyNumberFormat="1" applyFont="1" applyFill="1" applyBorder="1" applyAlignment="1">
      <alignment vertical="top"/>
    </xf>
    <xf numFmtId="169" fontId="3" fillId="0" borderId="0" xfId="15" applyNumberFormat="1" applyFont="1" applyFill="1" applyBorder="1" applyAlignment="1">
      <alignment vertical="top"/>
    </xf>
    <xf numFmtId="169" fontId="3" fillId="0" borderId="1" xfId="15" applyNumberFormat="1" applyFont="1" applyBorder="1" applyAlignment="1">
      <alignment vertical="top"/>
    </xf>
    <xf numFmtId="0" fontId="7" fillId="0" borderId="0" xfId="0" applyFont="1" applyAlignment="1">
      <alignment vertical="top"/>
    </xf>
    <xf numFmtId="171" fontId="3" fillId="0" borderId="3" xfId="0" applyNumberFormat="1" applyFont="1" applyBorder="1" applyAlignment="1">
      <alignment horizontal="right" vertical="top"/>
    </xf>
    <xf numFmtId="0" fontId="3" fillId="0" borderId="0" xfId="0" applyFont="1" applyAlignment="1">
      <alignment horizontal="justify" vertical="top" wrapText="1"/>
    </xf>
    <xf numFmtId="179" fontId="9" fillId="0" borderId="0" xfId="15" applyNumberFormat="1" applyFont="1" applyFill="1" applyBorder="1" applyAlignment="1">
      <alignment vertical="top"/>
    </xf>
    <xf numFmtId="0" fontId="1" fillId="0" borderId="0" xfId="0" applyFont="1" applyAlignment="1">
      <alignment horizontal="centerContinuous" vertical="top"/>
    </xf>
    <xf numFmtId="171" fontId="3" fillId="0" borderId="0" xfId="15" applyNumberFormat="1" applyFont="1" applyAlignment="1" quotePrefix="1">
      <alignment horizontal="right" vertical="top"/>
    </xf>
    <xf numFmtId="0" fontId="3" fillId="0" borderId="0" xfId="0" applyFont="1" applyFill="1" applyAlignment="1">
      <alignment wrapText="1"/>
    </xf>
    <xf numFmtId="0" fontId="3" fillId="0" borderId="0" xfId="0" applyFont="1" applyFill="1" applyAlignment="1">
      <alignment/>
    </xf>
    <xf numFmtId="0" fontId="1" fillId="0" borderId="0" xfId="0" applyFont="1" applyFill="1" applyAlignment="1">
      <alignment vertical="top"/>
    </xf>
    <xf numFmtId="0" fontId="2" fillId="0" borderId="0" xfId="0" applyFont="1" applyFill="1" applyAlignment="1">
      <alignment vertical="top"/>
    </xf>
    <xf numFmtId="0" fontId="0" fillId="0" borderId="0" xfId="0" applyFill="1" applyAlignment="1">
      <alignment horizontal="justify" vertical="top" wrapText="1"/>
    </xf>
    <xf numFmtId="0" fontId="1" fillId="0" borderId="0" xfId="0" applyFont="1" applyFill="1" applyBorder="1" applyAlignment="1">
      <alignment vertical="top"/>
    </xf>
    <xf numFmtId="0" fontId="3" fillId="0" borderId="0" xfId="0" applyFont="1" applyFill="1" applyAlignment="1">
      <alignment horizontal="justify" vertical="top"/>
    </xf>
    <xf numFmtId="179" fontId="3" fillId="0" borderId="6" xfId="15" applyNumberFormat="1" applyFont="1" applyBorder="1" applyAlignment="1" quotePrefix="1">
      <alignment horizontal="right" vertical="top"/>
    </xf>
    <xf numFmtId="179" fontId="3" fillId="0" borderId="6" xfId="15" applyNumberFormat="1" applyFont="1" applyBorder="1" applyAlignment="1">
      <alignment vertical="top"/>
    </xf>
    <xf numFmtId="0" fontId="3" fillId="0" borderId="0" xfId="0" applyFont="1" applyBorder="1" applyAlignment="1">
      <alignment horizontal="left" vertical="top"/>
    </xf>
    <xf numFmtId="179" fontId="3" fillId="0" borderId="4" xfId="15" applyNumberFormat="1" applyFont="1" applyBorder="1" applyAlignment="1">
      <alignment/>
    </xf>
    <xf numFmtId="15" fontId="1" fillId="0" borderId="0" xfId="0" applyNumberFormat="1" applyFont="1" applyAlignment="1" quotePrefix="1">
      <alignment horizontal="right" vertical="top"/>
    </xf>
    <xf numFmtId="0" fontId="3" fillId="0" borderId="6" xfId="0" applyFont="1" applyBorder="1" applyAlignment="1">
      <alignment vertical="top"/>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3" fillId="0" borderId="0" xfId="0" applyFont="1" applyAlignment="1">
      <alignment horizontal="justify" vertical="top"/>
    </xf>
    <xf numFmtId="171" fontId="1" fillId="0" borderId="1" xfId="15" applyFont="1" applyBorder="1" applyAlignment="1">
      <alignment horizontal="center" vertical="top"/>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left" vertical="top" wrapText="1"/>
    </xf>
    <xf numFmtId="0" fontId="1" fillId="0" borderId="0" xfId="0" applyFont="1" applyBorder="1" applyAlignment="1">
      <alignment horizontal="justify" vertical="top"/>
    </xf>
    <xf numFmtId="0" fontId="3" fillId="0" borderId="0" xfId="0" applyFont="1" applyBorder="1" applyAlignment="1">
      <alignment horizontal="justify" vertical="top"/>
    </xf>
    <xf numFmtId="0" fontId="3" fillId="0" borderId="0" xfId="0" applyFont="1" applyFill="1" applyBorder="1" applyAlignment="1">
      <alignment horizontal="justify" vertical="top"/>
    </xf>
    <xf numFmtId="0" fontId="3" fillId="0" borderId="0" xfId="0" applyFont="1" applyFill="1" applyAlignment="1">
      <alignment horizontal="justify" vertical="top"/>
    </xf>
    <xf numFmtId="0" fontId="3" fillId="0" borderId="0" xfId="0" applyFont="1" applyAlignment="1">
      <alignment horizontal="justify" wrapText="1"/>
    </xf>
    <xf numFmtId="0" fontId="3" fillId="0" borderId="0" xfId="0" applyFont="1" applyFill="1" applyAlignment="1">
      <alignment horizontal="justify"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3" fillId="0" borderId="0" xfId="0" applyFont="1" applyFill="1" applyAlignment="1">
      <alignment horizontal="justify" wrapText="1"/>
    </xf>
    <xf numFmtId="0" fontId="3" fillId="0" borderId="0" xfId="0" applyFont="1" applyAlignment="1">
      <alignment vertical="top" wrapText="1"/>
    </xf>
    <xf numFmtId="0" fontId="3" fillId="0" borderId="0" xfId="0" applyNumberFormat="1"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54</xdr:row>
      <xdr:rowOff>0</xdr:rowOff>
    </xdr:from>
    <xdr:to>
      <xdr:col>3</xdr:col>
      <xdr:colOff>619125</xdr:colOff>
      <xdr:row>57</xdr:row>
      <xdr:rowOff>142875</xdr:rowOff>
    </xdr:to>
    <xdr:pic>
      <xdr:nvPicPr>
        <xdr:cNvPr id="2" name="Picture 15"/>
        <xdr:cNvPicPr preferRelativeResize="1">
          <a:picLocks noChangeAspect="1"/>
        </xdr:cNvPicPr>
      </xdr:nvPicPr>
      <xdr:blipFill>
        <a:blip r:embed="rId1"/>
        <a:stretch>
          <a:fillRect/>
        </a:stretch>
      </xdr:blipFill>
      <xdr:spPr>
        <a:xfrm>
          <a:off x="276225" y="9477375"/>
          <a:ext cx="1162050" cy="628650"/>
        </a:xfrm>
        <a:prstGeom prst="rect">
          <a:avLst/>
        </a:prstGeom>
        <a:noFill/>
        <a:ln w="9525" cmpd="sng">
          <a:noFill/>
        </a:ln>
      </xdr:spPr>
    </xdr:pic>
    <xdr:clientData/>
  </xdr:twoCellAnchor>
  <xdr:twoCellAnchor>
    <xdr:from>
      <xdr:col>1</xdr:col>
      <xdr:colOff>19050</xdr:colOff>
      <xdr:row>109</xdr:row>
      <xdr:rowOff>0</xdr:rowOff>
    </xdr:from>
    <xdr:to>
      <xdr:col>3</xdr:col>
      <xdr:colOff>619125</xdr:colOff>
      <xdr:row>112</xdr:row>
      <xdr:rowOff>142875</xdr:rowOff>
    </xdr:to>
    <xdr:pic>
      <xdr:nvPicPr>
        <xdr:cNvPr id="3" name="Picture 16"/>
        <xdr:cNvPicPr preferRelativeResize="1">
          <a:picLocks noChangeAspect="1"/>
        </xdr:cNvPicPr>
      </xdr:nvPicPr>
      <xdr:blipFill>
        <a:blip r:embed="rId1"/>
        <a:stretch>
          <a:fillRect/>
        </a:stretch>
      </xdr:blipFill>
      <xdr:spPr>
        <a:xfrm>
          <a:off x="276225" y="18811875"/>
          <a:ext cx="1162050" cy="628650"/>
        </a:xfrm>
        <a:prstGeom prst="rect">
          <a:avLst/>
        </a:prstGeom>
        <a:noFill/>
        <a:ln w="9525" cmpd="sng">
          <a:noFill/>
        </a:ln>
      </xdr:spPr>
    </xdr:pic>
    <xdr:clientData/>
  </xdr:twoCellAnchor>
  <xdr:twoCellAnchor>
    <xdr:from>
      <xdr:col>1</xdr:col>
      <xdr:colOff>19050</xdr:colOff>
      <xdr:row>149</xdr:row>
      <xdr:rowOff>0</xdr:rowOff>
    </xdr:from>
    <xdr:to>
      <xdr:col>3</xdr:col>
      <xdr:colOff>619125</xdr:colOff>
      <xdr:row>152</xdr:row>
      <xdr:rowOff>142875</xdr:rowOff>
    </xdr:to>
    <xdr:pic>
      <xdr:nvPicPr>
        <xdr:cNvPr id="4" name="Picture 17"/>
        <xdr:cNvPicPr preferRelativeResize="1">
          <a:picLocks noChangeAspect="1"/>
        </xdr:cNvPicPr>
      </xdr:nvPicPr>
      <xdr:blipFill>
        <a:blip r:embed="rId1"/>
        <a:stretch>
          <a:fillRect/>
        </a:stretch>
      </xdr:blipFill>
      <xdr:spPr>
        <a:xfrm>
          <a:off x="276225" y="28213050"/>
          <a:ext cx="1162050" cy="628650"/>
        </a:xfrm>
        <a:prstGeom prst="rect">
          <a:avLst/>
        </a:prstGeom>
        <a:noFill/>
        <a:ln w="9525" cmpd="sng">
          <a:noFill/>
        </a:ln>
      </xdr:spPr>
    </xdr:pic>
    <xdr:clientData/>
  </xdr:twoCellAnchor>
  <xdr:twoCellAnchor>
    <xdr:from>
      <xdr:col>1</xdr:col>
      <xdr:colOff>19050</xdr:colOff>
      <xdr:row>193</xdr:row>
      <xdr:rowOff>0</xdr:rowOff>
    </xdr:from>
    <xdr:to>
      <xdr:col>3</xdr:col>
      <xdr:colOff>619125</xdr:colOff>
      <xdr:row>196</xdr:row>
      <xdr:rowOff>142875</xdr:rowOff>
    </xdr:to>
    <xdr:pic>
      <xdr:nvPicPr>
        <xdr:cNvPr id="5" name="Picture 18"/>
        <xdr:cNvPicPr preferRelativeResize="1">
          <a:picLocks noChangeAspect="1"/>
        </xdr:cNvPicPr>
      </xdr:nvPicPr>
      <xdr:blipFill>
        <a:blip r:embed="rId1"/>
        <a:stretch>
          <a:fillRect/>
        </a:stretch>
      </xdr:blipFill>
      <xdr:spPr>
        <a:xfrm>
          <a:off x="276225" y="37566600"/>
          <a:ext cx="1162050" cy="628650"/>
        </a:xfrm>
        <a:prstGeom prst="rect">
          <a:avLst/>
        </a:prstGeom>
        <a:noFill/>
        <a:ln w="9525" cmpd="sng">
          <a:noFill/>
        </a:ln>
      </xdr:spPr>
    </xdr:pic>
    <xdr:clientData/>
  </xdr:twoCellAnchor>
  <xdr:twoCellAnchor>
    <xdr:from>
      <xdr:col>1</xdr:col>
      <xdr:colOff>19050</xdr:colOff>
      <xdr:row>247</xdr:row>
      <xdr:rowOff>0</xdr:rowOff>
    </xdr:from>
    <xdr:to>
      <xdr:col>3</xdr:col>
      <xdr:colOff>619125</xdr:colOff>
      <xdr:row>250</xdr:row>
      <xdr:rowOff>142875</xdr:rowOff>
    </xdr:to>
    <xdr:pic>
      <xdr:nvPicPr>
        <xdr:cNvPr id="6" name="Picture 19"/>
        <xdr:cNvPicPr preferRelativeResize="1">
          <a:picLocks noChangeAspect="1"/>
        </xdr:cNvPicPr>
      </xdr:nvPicPr>
      <xdr:blipFill>
        <a:blip r:embed="rId1"/>
        <a:stretch>
          <a:fillRect/>
        </a:stretch>
      </xdr:blipFill>
      <xdr:spPr>
        <a:xfrm>
          <a:off x="276225" y="46882050"/>
          <a:ext cx="1162050" cy="628650"/>
        </a:xfrm>
        <a:prstGeom prst="rect">
          <a:avLst/>
        </a:prstGeom>
        <a:noFill/>
        <a:ln w="9525" cmpd="sng">
          <a:noFill/>
        </a:ln>
      </xdr:spPr>
    </xdr:pic>
    <xdr:clientData/>
  </xdr:twoCellAnchor>
  <xdr:twoCellAnchor>
    <xdr:from>
      <xdr:col>1</xdr:col>
      <xdr:colOff>19050</xdr:colOff>
      <xdr:row>301</xdr:row>
      <xdr:rowOff>0</xdr:rowOff>
    </xdr:from>
    <xdr:to>
      <xdr:col>3</xdr:col>
      <xdr:colOff>619125</xdr:colOff>
      <xdr:row>304</xdr:row>
      <xdr:rowOff>142875</xdr:rowOff>
    </xdr:to>
    <xdr:pic>
      <xdr:nvPicPr>
        <xdr:cNvPr id="7" name="Picture 208"/>
        <xdr:cNvPicPr preferRelativeResize="1">
          <a:picLocks noChangeAspect="1"/>
        </xdr:cNvPicPr>
      </xdr:nvPicPr>
      <xdr:blipFill>
        <a:blip r:embed="rId1"/>
        <a:stretch>
          <a:fillRect/>
        </a:stretch>
      </xdr:blipFill>
      <xdr:spPr>
        <a:xfrm>
          <a:off x="276225" y="56178450"/>
          <a:ext cx="1162050" cy="628650"/>
        </a:xfrm>
        <a:prstGeom prst="rect">
          <a:avLst/>
        </a:prstGeom>
        <a:noFill/>
        <a:ln w="9525" cmpd="sng">
          <a:noFill/>
        </a:ln>
      </xdr:spPr>
    </xdr:pic>
    <xdr:clientData/>
  </xdr:twoCellAnchor>
  <xdr:twoCellAnchor>
    <xdr:from>
      <xdr:col>1</xdr:col>
      <xdr:colOff>19050</xdr:colOff>
      <xdr:row>341</xdr:row>
      <xdr:rowOff>0</xdr:rowOff>
    </xdr:from>
    <xdr:to>
      <xdr:col>3</xdr:col>
      <xdr:colOff>619125</xdr:colOff>
      <xdr:row>344</xdr:row>
      <xdr:rowOff>142875</xdr:rowOff>
    </xdr:to>
    <xdr:pic>
      <xdr:nvPicPr>
        <xdr:cNvPr id="8" name="Picture 209"/>
        <xdr:cNvPicPr preferRelativeResize="1">
          <a:picLocks noChangeAspect="1"/>
        </xdr:cNvPicPr>
      </xdr:nvPicPr>
      <xdr:blipFill>
        <a:blip r:embed="rId1"/>
        <a:stretch>
          <a:fillRect/>
        </a:stretch>
      </xdr:blipFill>
      <xdr:spPr>
        <a:xfrm>
          <a:off x="276225" y="65484375"/>
          <a:ext cx="1162050" cy="628650"/>
        </a:xfrm>
        <a:prstGeom prst="rect">
          <a:avLst/>
        </a:prstGeom>
        <a:noFill/>
        <a:ln w="9525" cmpd="sng">
          <a:noFill/>
        </a:ln>
      </xdr:spPr>
    </xdr:pic>
    <xdr:clientData/>
  </xdr:twoCellAnchor>
  <xdr:twoCellAnchor>
    <xdr:from>
      <xdr:col>1</xdr:col>
      <xdr:colOff>19050</xdr:colOff>
      <xdr:row>390</xdr:row>
      <xdr:rowOff>0</xdr:rowOff>
    </xdr:from>
    <xdr:to>
      <xdr:col>3</xdr:col>
      <xdr:colOff>619125</xdr:colOff>
      <xdr:row>393</xdr:row>
      <xdr:rowOff>142875</xdr:rowOff>
    </xdr:to>
    <xdr:pic>
      <xdr:nvPicPr>
        <xdr:cNvPr id="9" name="Picture 211"/>
        <xdr:cNvPicPr preferRelativeResize="1">
          <a:picLocks noChangeAspect="1"/>
        </xdr:cNvPicPr>
      </xdr:nvPicPr>
      <xdr:blipFill>
        <a:blip r:embed="rId1"/>
        <a:stretch>
          <a:fillRect/>
        </a:stretch>
      </xdr:blipFill>
      <xdr:spPr>
        <a:xfrm>
          <a:off x="276225" y="74742675"/>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I38"/>
  <sheetViews>
    <sheetView tabSelected="1" zoomScale="80" zoomScaleNormal="80" workbookViewId="0" topLeftCell="A17">
      <selection activeCell="B36" sqref="B36"/>
    </sheetView>
  </sheetViews>
  <sheetFormatPr defaultColWidth="9.140625" defaultRowHeight="12.75"/>
  <cols>
    <col min="1" max="1" width="4.140625" style="3" customWidth="1"/>
    <col min="2" max="2" width="24.421875" style="3" customWidth="1"/>
    <col min="3" max="3" width="7.0039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139</v>
      </c>
    </row>
    <row r="6" ht="12.75">
      <c r="A6" s="1"/>
    </row>
    <row r="7" ht="12.75">
      <c r="A7" s="1" t="s">
        <v>165</v>
      </c>
    </row>
    <row r="8" ht="12.75">
      <c r="A8" s="1" t="s">
        <v>268</v>
      </c>
    </row>
    <row r="9" ht="12.75">
      <c r="A9" s="3" t="s">
        <v>32</v>
      </c>
    </row>
    <row r="11" ht="12.75">
      <c r="A11" s="3" t="s">
        <v>166</v>
      </c>
    </row>
    <row r="12" spans="1:8" ht="58.5" customHeight="1">
      <c r="A12" s="104" t="s">
        <v>312</v>
      </c>
      <c r="B12" s="105"/>
      <c r="C12" s="105"/>
      <c r="D12" s="105"/>
      <c r="E12" s="105"/>
      <c r="F12" s="105"/>
      <c r="G12" s="105"/>
      <c r="H12" s="105"/>
    </row>
    <row r="14" spans="4:8" ht="12.75">
      <c r="D14" s="106" t="s">
        <v>20</v>
      </c>
      <c r="E14" s="106"/>
      <c r="G14" s="106" t="s">
        <v>21</v>
      </c>
      <c r="H14" s="106"/>
    </row>
    <row r="15" spans="4:8" ht="12.75">
      <c r="D15" s="5"/>
      <c r="E15" s="6" t="s">
        <v>25</v>
      </c>
      <c r="F15" s="5"/>
      <c r="G15" s="5"/>
      <c r="H15" s="6" t="s">
        <v>25</v>
      </c>
    </row>
    <row r="16" spans="4:8" ht="12.75">
      <c r="D16" s="6" t="s">
        <v>22</v>
      </c>
      <c r="E16" s="6" t="s">
        <v>23</v>
      </c>
      <c r="F16" s="5"/>
      <c r="G16" s="6" t="s">
        <v>22</v>
      </c>
      <c r="H16" s="6" t="s">
        <v>23</v>
      </c>
    </row>
    <row r="17" spans="4:8" ht="12.75">
      <c r="D17" s="6" t="s">
        <v>23</v>
      </c>
      <c r="E17" s="6" t="s">
        <v>26</v>
      </c>
      <c r="F17" s="5"/>
      <c r="G17" s="6" t="s">
        <v>23</v>
      </c>
      <c r="H17" s="6" t="s">
        <v>26</v>
      </c>
    </row>
    <row r="18" spans="4:8" ht="12.75">
      <c r="D18" s="6" t="s">
        <v>24</v>
      </c>
      <c r="E18" s="6" t="s">
        <v>24</v>
      </c>
      <c r="F18" s="5"/>
      <c r="G18" s="6" t="s">
        <v>27</v>
      </c>
      <c r="H18" s="6" t="s">
        <v>28</v>
      </c>
    </row>
    <row r="19" spans="4:8" ht="12.75">
      <c r="D19" s="6"/>
      <c r="E19" s="6"/>
      <c r="F19" s="5"/>
      <c r="G19" s="6"/>
      <c r="H19" s="6"/>
    </row>
    <row r="20" spans="4:8" ht="12.75">
      <c r="D20" s="7" t="s">
        <v>269</v>
      </c>
      <c r="E20" s="7" t="s">
        <v>238</v>
      </c>
      <c r="F20" s="5"/>
      <c r="G20" s="7" t="s">
        <v>269</v>
      </c>
      <c r="H20" s="7" t="s">
        <v>238</v>
      </c>
    </row>
    <row r="21" spans="3:8" ht="12.75">
      <c r="C21" s="1"/>
      <c r="D21" s="7" t="s">
        <v>29</v>
      </c>
      <c r="E21" s="7" t="s">
        <v>29</v>
      </c>
      <c r="G21" s="7" t="s">
        <v>29</v>
      </c>
      <c r="H21" s="7" t="s">
        <v>29</v>
      </c>
    </row>
    <row r="23" spans="1:8" ht="12.75">
      <c r="A23" s="50">
        <v>1</v>
      </c>
      <c r="B23" s="3" t="s">
        <v>30</v>
      </c>
      <c r="D23" s="8">
        <f>'IS'!D21</f>
        <v>5354</v>
      </c>
      <c r="E23" s="76">
        <f>'IS'!E21</f>
        <v>2326</v>
      </c>
      <c r="G23" s="8">
        <f>'IS'!G21</f>
        <v>16903</v>
      </c>
      <c r="H23" s="76">
        <f>'IS'!H21</f>
        <v>7741</v>
      </c>
    </row>
    <row r="24" spans="1:8" ht="12.75">
      <c r="A24" s="50"/>
      <c r="D24" s="9"/>
      <c r="E24" s="80"/>
      <c r="F24" s="10"/>
      <c r="G24" s="9"/>
      <c r="H24" s="77"/>
    </row>
    <row r="25" spans="1:8" ht="12.75" customHeight="1">
      <c r="A25" s="50">
        <v>2</v>
      </c>
      <c r="B25" s="3" t="s">
        <v>167</v>
      </c>
      <c r="D25" s="8">
        <f>'IS'!D33</f>
        <v>3634</v>
      </c>
      <c r="E25" s="76">
        <f>'IS'!E33</f>
        <v>1125</v>
      </c>
      <c r="G25" s="8">
        <f>'IS'!G33</f>
        <v>10073</v>
      </c>
      <c r="H25" s="76">
        <f>'IS'!H33</f>
        <v>3260</v>
      </c>
    </row>
    <row r="26" spans="1:8" ht="12.75">
      <c r="A26" s="50"/>
      <c r="D26" s="8"/>
      <c r="E26" s="77"/>
      <c r="G26" s="8"/>
      <c r="H26" s="77"/>
    </row>
    <row r="27" spans="1:8" ht="12.75">
      <c r="A27" s="50">
        <v>3</v>
      </c>
      <c r="B27" s="3" t="s">
        <v>245</v>
      </c>
      <c r="D27" s="8">
        <f>'IS'!D37</f>
        <v>3653</v>
      </c>
      <c r="E27" s="76">
        <f>'IS'!E37</f>
        <v>1134</v>
      </c>
      <c r="G27" s="8">
        <f>'IS'!G37</f>
        <v>10092</v>
      </c>
      <c r="H27" s="76">
        <f>'IS'!H37</f>
        <v>3269</v>
      </c>
    </row>
    <row r="28" spans="1:9" ht="12.75" customHeight="1">
      <c r="A28" s="50"/>
      <c r="D28" s="18"/>
      <c r="E28" s="78"/>
      <c r="F28" s="32"/>
      <c r="G28" s="18"/>
      <c r="H28" s="78"/>
      <c r="I28" s="32"/>
    </row>
    <row r="29" spans="1:9" ht="12.75">
      <c r="A29" s="50">
        <v>4</v>
      </c>
      <c r="B29" s="3" t="s">
        <v>246</v>
      </c>
      <c r="D29" s="18">
        <f>D27</f>
        <v>3653</v>
      </c>
      <c r="E29" s="79">
        <f>E27</f>
        <v>1134</v>
      </c>
      <c r="F29" s="32"/>
      <c r="G29" s="52">
        <f>G27</f>
        <v>10092</v>
      </c>
      <c r="H29" s="79">
        <f>H27</f>
        <v>3269</v>
      </c>
      <c r="I29" s="32"/>
    </row>
    <row r="30" spans="1:9" ht="12.75">
      <c r="A30" s="50"/>
      <c r="B30" s="3" t="s">
        <v>247</v>
      </c>
      <c r="D30" s="18"/>
      <c r="E30" s="79"/>
      <c r="F30" s="32"/>
      <c r="G30" s="52"/>
      <c r="H30" s="79"/>
      <c r="I30" s="32"/>
    </row>
    <row r="31" spans="1:9" ht="12.75">
      <c r="A31" s="50"/>
      <c r="D31" s="18"/>
      <c r="E31" s="48"/>
      <c r="F31" s="32"/>
      <c r="G31" s="32"/>
      <c r="H31" s="78"/>
      <c r="I31" s="32"/>
    </row>
    <row r="32" spans="1:9" ht="12.75">
      <c r="A32" s="50">
        <v>5</v>
      </c>
      <c r="B32" s="3" t="s">
        <v>31</v>
      </c>
      <c r="D32" s="53">
        <f>Notes!E285</f>
        <v>1.2782560011197426</v>
      </c>
      <c r="E32" s="51">
        <f>Notes!F285</f>
        <v>0.4148633767830162</v>
      </c>
      <c r="F32" s="32"/>
      <c r="G32" s="48">
        <f>Notes!H285</f>
        <v>3.5313877808104133</v>
      </c>
      <c r="H32" s="48">
        <f>Notes!I285</f>
        <v>1.1959333145535096</v>
      </c>
      <c r="I32" s="32"/>
    </row>
    <row r="33" spans="1:9" ht="12.75">
      <c r="A33" s="50"/>
      <c r="D33" s="18"/>
      <c r="E33" s="48"/>
      <c r="F33" s="32"/>
      <c r="G33" s="32"/>
      <c r="H33" s="78"/>
      <c r="I33" s="32"/>
    </row>
    <row r="34" spans="1:9" ht="12.75">
      <c r="A34" s="50">
        <v>6</v>
      </c>
      <c r="B34" s="3" t="s">
        <v>182</v>
      </c>
      <c r="D34" s="53">
        <f>Notes!E296</f>
        <v>1.2409847705044452</v>
      </c>
      <c r="E34" s="51">
        <f>Notes!F296</f>
        <v>0.41478598652494203</v>
      </c>
      <c r="F34" s="32"/>
      <c r="G34" s="61">
        <f>Notes!H296</f>
        <v>3.428420012025968</v>
      </c>
      <c r="H34" s="48">
        <f>Notes!I296</f>
        <v>1.1957102204144934</v>
      </c>
      <c r="I34" s="32"/>
    </row>
    <row r="35" spans="1:9" ht="12.75">
      <c r="A35" s="50"/>
      <c r="D35" s="18"/>
      <c r="E35" s="48"/>
      <c r="F35" s="32"/>
      <c r="G35" s="32"/>
      <c r="H35" s="78"/>
      <c r="I35" s="32"/>
    </row>
    <row r="36" spans="1:9" ht="12.75">
      <c r="A36" s="50">
        <v>7</v>
      </c>
      <c r="B36" s="3" t="s">
        <v>248</v>
      </c>
      <c r="D36" s="54">
        <v>0</v>
      </c>
      <c r="E36" s="54">
        <v>0</v>
      </c>
      <c r="F36" s="32"/>
      <c r="G36" s="32">
        <v>0</v>
      </c>
      <c r="H36" s="32">
        <v>0</v>
      </c>
      <c r="I36" s="32"/>
    </row>
    <row r="37" spans="1:4" ht="12.75">
      <c r="A37" s="50"/>
      <c r="D37" s="8"/>
    </row>
    <row r="38" spans="1:4" ht="12.75">
      <c r="A38" s="50"/>
      <c r="D38" s="8"/>
    </row>
  </sheetData>
  <sheetProtection password="CF68" sheet="1" objects="1" scenarios="1"/>
  <mergeCells count="3">
    <mergeCell ref="A12:H12"/>
    <mergeCell ref="D14:E14"/>
    <mergeCell ref="G14:H14"/>
  </mergeCells>
  <printOptions/>
  <pageMargins left="0.59" right="0.63" top="1" bottom="0.63" header="0.5" footer="0.5"/>
  <pageSetup firstPageNumber="1"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H54"/>
  <sheetViews>
    <sheetView zoomScale="80" zoomScaleNormal="80" workbookViewId="0" topLeftCell="A21">
      <selection activeCell="G39" sqref="G39"/>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139</v>
      </c>
    </row>
    <row r="6" ht="12.75">
      <c r="A6" s="1"/>
    </row>
    <row r="7" ht="12.75">
      <c r="A7" s="1" t="s">
        <v>58</v>
      </c>
    </row>
    <row r="8" ht="12.75">
      <c r="A8" s="1" t="s">
        <v>268</v>
      </c>
    </row>
    <row r="9" spans="1:4" ht="12.75">
      <c r="A9" s="3" t="s">
        <v>32</v>
      </c>
      <c r="D9" s="3" t="s">
        <v>189</v>
      </c>
    </row>
    <row r="12" spans="4:8" ht="12.75">
      <c r="D12" s="106" t="s">
        <v>20</v>
      </c>
      <c r="E12" s="106"/>
      <c r="G12" s="106" t="s">
        <v>21</v>
      </c>
      <c r="H12" s="106"/>
    </row>
    <row r="13" spans="4:8" ht="12.75">
      <c r="D13" s="5"/>
      <c r="E13" s="6" t="s">
        <v>25</v>
      </c>
      <c r="F13" s="5"/>
      <c r="G13" s="5"/>
      <c r="H13" s="6" t="s">
        <v>25</v>
      </c>
    </row>
    <row r="14" spans="4:8" ht="12.75">
      <c r="D14" s="6" t="s">
        <v>22</v>
      </c>
      <c r="E14" s="6" t="s">
        <v>23</v>
      </c>
      <c r="F14" s="5"/>
      <c r="G14" s="6" t="s">
        <v>22</v>
      </c>
      <c r="H14" s="6" t="s">
        <v>23</v>
      </c>
    </row>
    <row r="15" spans="4:8" ht="12.75">
      <c r="D15" s="6" t="s">
        <v>23</v>
      </c>
      <c r="E15" s="6" t="s">
        <v>26</v>
      </c>
      <c r="F15" s="5"/>
      <c r="G15" s="6" t="s">
        <v>23</v>
      </c>
      <c r="H15" s="6" t="s">
        <v>26</v>
      </c>
    </row>
    <row r="16" spans="4:8" ht="12.75">
      <c r="D16" s="6" t="s">
        <v>24</v>
      </c>
      <c r="E16" s="6" t="s">
        <v>24</v>
      </c>
      <c r="F16" s="5"/>
      <c r="G16" s="6" t="s">
        <v>27</v>
      </c>
      <c r="H16" s="6" t="s">
        <v>28</v>
      </c>
    </row>
    <row r="17" spans="4:8" ht="12.75">
      <c r="D17" s="6"/>
      <c r="E17" s="6"/>
      <c r="F17" s="5"/>
      <c r="G17" s="6"/>
      <c r="H17" s="6"/>
    </row>
    <row r="18" spans="4:8" ht="12.75">
      <c r="D18" s="7" t="s">
        <v>269</v>
      </c>
      <c r="E18" s="7" t="s">
        <v>238</v>
      </c>
      <c r="F18" s="5"/>
      <c r="G18" s="7" t="s">
        <v>269</v>
      </c>
      <c r="H18" s="7" t="s">
        <v>238</v>
      </c>
    </row>
    <row r="19" spans="3:8" ht="12.75">
      <c r="C19" s="1"/>
      <c r="D19" s="7" t="s">
        <v>29</v>
      </c>
      <c r="E19" s="7" t="s">
        <v>29</v>
      </c>
      <c r="G19" s="7" t="s">
        <v>29</v>
      </c>
      <c r="H19" s="7" t="s">
        <v>29</v>
      </c>
    </row>
    <row r="21" spans="1:8" ht="12.75">
      <c r="A21" s="3" t="s">
        <v>30</v>
      </c>
      <c r="D21" s="8">
        <v>5354</v>
      </c>
      <c r="E21" s="76">
        <v>2326</v>
      </c>
      <c r="G21" s="8">
        <v>16903</v>
      </c>
      <c r="H21" s="76">
        <v>7741</v>
      </c>
    </row>
    <row r="22" spans="4:8" ht="12.75">
      <c r="D22" s="9"/>
      <c r="E22" s="80"/>
      <c r="F22" s="10"/>
      <c r="G22" s="9"/>
      <c r="H22" s="77"/>
    </row>
    <row r="23" spans="1:8" ht="12.75">
      <c r="A23" s="3" t="s">
        <v>33</v>
      </c>
      <c r="D23" s="9">
        <v>-647</v>
      </c>
      <c r="E23" s="81">
        <v>-269</v>
      </c>
      <c r="F23" s="10"/>
      <c r="G23" s="9">
        <v>-2079</v>
      </c>
      <c r="H23" s="76">
        <v>-1291</v>
      </c>
    </row>
    <row r="24" spans="4:8" ht="12.75">
      <c r="D24" s="12"/>
      <c r="E24" s="82"/>
      <c r="F24" s="10"/>
      <c r="G24" s="12"/>
      <c r="H24" s="84"/>
    </row>
    <row r="25" spans="1:8" ht="12.75">
      <c r="A25" s="3" t="s">
        <v>34</v>
      </c>
      <c r="D25" s="9">
        <f>SUM(D21:D24)</f>
        <v>4707</v>
      </c>
      <c r="E25" s="9">
        <f>SUM(E21:E24)</f>
        <v>2057</v>
      </c>
      <c r="F25" s="10"/>
      <c r="G25" s="9">
        <f>SUM(G21:G24)</f>
        <v>14824</v>
      </c>
      <c r="H25" s="9">
        <f>SUM(H21:H24)</f>
        <v>6450</v>
      </c>
    </row>
    <row r="26" spans="4:8" ht="12.75">
      <c r="D26" s="9"/>
      <c r="E26" s="80"/>
      <c r="F26" s="10"/>
      <c r="G26" s="9"/>
      <c r="H26" s="77"/>
    </row>
    <row r="27" spans="1:8" ht="12.75">
      <c r="A27" s="3" t="s">
        <v>35</v>
      </c>
      <c r="D27" s="9">
        <v>57</v>
      </c>
      <c r="E27" s="81">
        <v>69</v>
      </c>
      <c r="F27" s="10"/>
      <c r="G27" s="9">
        <v>201</v>
      </c>
      <c r="H27" s="76">
        <v>72</v>
      </c>
    </row>
    <row r="28" spans="4:8" ht="12.75">
      <c r="D28" s="9"/>
      <c r="E28" s="80"/>
      <c r="F28" s="10"/>
      <c r="G28" s="9"/>
      <c r="H28" s="77"/>
    </row>
    <row r="29" spans="1:8" ht="12.75">
      <c r="A29" s="3" t="s">
        <v>36</v>
      </c>
      <c r="D29" s="9">
        <v>-1129</v>
      </c>
      <c r="E29" s="81">
        <v>-1000</v>
      </c>
      <c r="F29" s="10"/>
      <c r="G29" s="9">
        <v>-4947</v>
      </c>
      <c r="H29" s="76">
        <v>-3256</v>
      </c>
    </row>
    <row r="30" spans="4:8" ht="12.75">
      <c r="D30" s="25"/>
      <c r="E30" s="83"/>
      <c r="F30" s="68"/>
      <c r="G30" s="25"/>
      <c r="H30" s="78"/>
    </row>
    <row r="31" spans="1:8" ht="12.75">
      <c r="A31" s="3" t="s">
        <v>37</v>
      </c>
      <c r="D31" s="8">
        <v>-1</v>
      </c>
      <c r="E31" s="76">
        <v>-1</v>
      </c>
      <c r="G31" s="8">
        <v>-5</v>
      </c>
      <c r="H31" s="76">
        <v>-6</v>
      </c>
    </row>
    <row r="32" spans="4:8" ht="12.75">
      <c r="D32" s="13"/>
      <c r="E32" s="84"/>
      <c r="G32" s="13"/>
      <c r="H32" s="84"/>
    </row>
    <row r="33" spans="1:8" ht="12.75" customHeight="1">
      <c r="A33" s="1" t="s">
        <v>38</v>
      </c>
      <c r="D33" s="8">
        <f>SUM(D25:D32)</f>
        <v>3634</v>
      </c>
      <c r="E33" s="8">
        <f>SUM(E25:E32)</f>
        <v>1125</v>
      </c>
      <c r="G33" s="8">
        <f>SUM(G25:G32)</f>
        <v>10073</v>
      </c>
      <c r="H33" s="8">
        <f>SUM(H25:H32)</f>
        <v>3260</v>
      </c>
    </row>
    <row r="34" spans="4:8" ht="12.75">
      <c r="D34" s="8"/>
      <c r="E34" s="77"/>
      <c r="G34" s="8"/>
      <c r="H34" s="77"/>
    </row>
    <row r="35" spans="1:8" ht="12.75">
      <c r="A35" s="3" t="s">
        <v>39</v>
      </c>
      <c r="D35" s="8">
        <v>19</v>
      </c>
      <c r="E35" s="76">
        <v>9</v>
      </c>
      <c r="G35" s="8">
        <v>19</v>
      </c>
      <c r="H35" s="76">
        <v>9</v>
      </c>
    </row>
    <row r="36" spans="4:8" ht="12.75" customHeight="1">
      <c r="D36" s="13"/>
      <c r="E36" s="84"/>
      <c r="G36" s="13"/>
      <c r="H36" s="84"/>
    </row>
    <row r="37" spans="1:8" ht="13.5" thickBot="1">
      <c r="A37" s="1" t="s">
        <v>245</v>
      </c>
      <c r="D37" s="14">
        <f>SUM(D33:D36)</f>
        <v>3653</v>
      </c>
      <c r="E37" s="14">
        <f>SUM(E33:E36)</f>
        <v>1134</v>
      </c>
      <c r="G37" s="14">
        <f>SUM(G33:G36)</f>
        <v>10092</v>
      </c>
      <c r="H37" s="14">
        <f>SUM(H33:H36)</f>
        <v>3269</v>
      </c>
    </row>
    <row r="38" spans="4:8" ht="12.75">
      <c r="D38" s="8"/>
      <c r="E38" s="11"/>
      <c r="H38" s="11"/>
    </row>
    <row r="39" spans="1:8" ht="13.5" thickBot="1">
      <c r="A39" s="1" t="s">
        <v>31</v>
      </c>
      <c r="D39" s="15">
        <f>Notes!E285</f>
        <v>1.2782560011197426</v>
      </c>
      <c r="E39" s="16">
        <f>Notes!F285</f>
        <v>0.4148633767830162</v>
      </c>
      <c r="G39" s="15">
        <f>Notes!H285</f>
        <v>3.5313877808104133</v>
      </c>
      <c r="H39" s="16">
        <f>Notes!I285</f>
        <v>1.1959333145535096</v>
      </c>
    </row>
    <row r="40" ht="12.75">
      <c r="D40" s="8"/>
    </row>
    <row r="41" spans="1:8" ht="13.5" thickBot="1">
      <c r="A41" s="1" t="s">
        <v>182</v>
      </c>
      <c r="D41" s="58">
        <f>Notes!E296</f>
        <v>1.2409847705044452</v>
      </c>
      <c r="E41" s="86">
        <f>Notes!F296</f>
        <v>0.41478598652494203</v>
      </c>
      <c r="G41" s="66">
        <f>Notes!H296</f>
        <v>3.428420012025968</v>
      </c>
      <c r="H41" s="86">
        <f>Notes!I296</f>
        <v>1.1957102204144934</v>
      </c>
    </row>
    <row r="42" ht="12.75">
      <c r="D42" s="8"/>
    </row>
    <row r="43" ht="12.75">
      <c r="D43" s="8"/>
    </row>
    <row r="44" spans="1:4" ht="12.75">
      <c r="A44" s="1" t="s">
        <v>42</v>
      </c>
      <c r="D44" s="8"/>
    </row>
    <row r="45" spans="1:8" ht="12.75">
      <c r="A45" s="107" t="s">
        <v>313</v>
      </c>
      <c r="B45" s="107"/>
      <c r="C45" s="107"/>
      <c r="D45" s="107"/>
      <c r="E45" s="107"/>
      <c r="F45" s="107"/>
      <c r="G45" s="107"/>
      <c r="H45" s="107"/>
    </row>
    <row r="46" spans="1:8" ht="25.5" customHeight="1">
      <c r="A46" s="107"/>
      <c r="B46" s="107"/>
      <c r="C46" s="107"/>
      <c r="D46" s="107"/>
      <c r="E46" s="107"/>
      <c r="F46" s="107"/>
      <c r="G46" s="107"/>
      <c r="H46" s="10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row r="51" spans="1:8" ht="12.75">
      <c r="A51" s="17"/>
      <c r="B51" s="17"/>
      <c r="C51" s="17"/>
      <c r="D51" s="17"/>
      <c r="E51" s="17"/>
      <c r="F51" s="17"/>
      <c r="G51" s="17"/>
      <c r="H51" s="17"/>
    </row>
    <row r="54" ht="12.75">
      <c r="A54" s="3" t="s">
        <v>251</v>
      </c>
    </row>
  </sheetData>
  <sheetProtection password="CF68" sheet="1" objects="1" scenarios="1"/>
  <mergeCells count="3">
    <mergeCell ref="D12:E12"/>
    <mergeCell ref="G12:H12"/>
    <mergeCell ref="A45:H46"/>
  </mergeCells>
  <printOptions/>
  <pageMargins left="0.75" right="0.75" top="1" bottom="0.63" header="0.5" footer="0.5"/>
  <pageSetup firstPageNumber="1" useFirstPageNumber="1" fitToHeight="1" fitToWidth="1" horizontalDpi="300" verticalDpi="3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2"/>
  <sheetViews>
    <sheetView zoomScale="80" zoomScaleNormal="80" workbookViewId="0" topLeftCell="A31">
      <selection activeCell="F31" sqref="F31"/>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139</v>
      </c>
      <c r="C5" s="1"/>
    </row>
    <row r="7" spans="1:3" ht="12.75">
      <c r="A7" s="1" t="s">
        <v>59</v>
      </c>
      <c r="C7" s="1"/>
    </row>
    <row r="8" spans="1:3" ht="12.75">
      <c r="A8" s="1" t="s">
        <v>270</v>
      </c>
      <c r="C8" s="1"/>
    </row>
    <row r="9" spans="1:3" ht="12.75">
      <c r="A9" s="3" t="s">
        <v>32</v>
      </c>
      <c r="C9" s="1"/>
    </row>
    <row r="10" spans="3:7" ht="12.75">
      <c r="C10" s="1"/>
      <c r="E10" s="4" t="s">
        <v>138</v>
      </c>
      <c r="F10" s="4"/>
      <c r="G10" s="4"/>
    </row>
    <row r="11" spans="1:7" ht="12.75">
      <c r="A11" s="1"/>
      <c r="C11" s="1"/>
      <c r="E11" s="4" t="s">
        <v>279</v>
      </c>
      <c r="F11" s="4"/>
      <c r="G11" s="4" t="s">
        <v>237</v>
      </c>
    </row>
    <row r="12" spans="4:7" ht="12.75">
      <c r="D12" s="5"/>
      <c r="E12" s="7" t="s">
        <v>269</v>
      </c>
      <c r="F12" s="7"/>
      <c r="G12" s="7" t="s">
        <v>238</v>
      </c>
    </row>
    <row r="13" spans="3:7" ht="12.75">
      <c r="C13" s="1"/>
      <c r="E13" s="7" t="s">
        <v>29</v>
      </c>
      <c r="F13" s="7"/>
      <c r="G13" s="7" t="s">
        <v>29</v>
      </c>
    </row>
    <row r="14" ht="12.75">
      <c r="A14" s="1" t="s">
        <v>219</v>
      </c>
    </row>
    <row r="15" ht="12.75">
      <c r="A15" s="1" t="s">
        <v>220</v>
      </c>
    </row>
    <row r="16" spans="1:7" ht="12.75">
      <c r="A16" s="3" t="s">
        <v>221</v>
      </c>
      <c r="E16" s="18">
        <v>7717</v>
      </c>
      <c r="F16" s="18"/>
      <c r="G16" s="19">
        <v>5359</v>
      </c>
    </row>
    <row r="17" spans="1:7" ht="12.75">
      <c r="A17" s="20"/>
      <c r="E17" s="23">
        <f>SUM(E16)</f>
        <v>7717</v>
      </c>
      <c r="F17" s="18"/>
      <c r="G17" s="24">
        <f>SUM(G16)</f>
        <v>5359</v>
      </c>
    </row>
    <row r="18" spans="1:7" ht="12.75">
      <c r="A18" s="1" t="s">
        <v>222</v>
      </c>
      <c r="E18" s="18"/>
      <c r="F18" s="18"/>
      <c r="G18" s="19"/>
    </row>
    <row r="19" spans="1:7" ht="12.75">
      <c r="A19" s="3" t="s">
        <v>140</v>
      </c>
      <c r="E19" s="18">
        <v>4</v>
      </c>
      <c r="F19" s="18"/>
      <c r="G19" s="19">
        <v>7</v>
      </c>
    </row>
    <row r="20" spans="1:7" ht="12.75">
      <c r="A20" s="3" t="s">
        <v>43</v>
      </c>
      <c r="E20" s="18">
        <v>5220</v>
      </c>
      <c r="F20" s="18"/>
      <c r="G20" s="19">
        <v>3433</v>
      </c>
    </row>
    <row r="21" spans="1:7" ht="12.75">
      <c r="A21" s="3" t="s">
        <v>141</v>
      </c>
      <c r="E21" s="18">
        <v>2740</v>
      </c>
      <c r="F21" s="18"/>
      <c r="G21" s="19">
        <v>425</v>
      </c>
    </row>
    <row r="22" spans="1:7" ht="12.75">
      <c r="A22" s="3" t="s">
        <v>142</v>
      </c>
      <c r="D22" s="7"/>
      <c r="E22" s="21">
        <v>733</v>
      </c>
      <c r="F22" s="22"/>
      <c r="G22" s="19">
        <v>1215</v>
      </c>
    </row>
    <row r="23" spans="1:7" ht="12.75">
      <c r="A23" s="3" t="s">
        <v>240</v>
      </c>
      <c r="D23" s="7"/>
      <c r="E23" s="21">
        <v>31</v>
      </c>
      <c r="F23" s="22"/>
      <c r="G23" s="19">
        <v>12</v>
      </c>
    </row>
    <row r="24" spans="1:7" ht="12.75">
      <c r="A24" s="3" t="s">
        <v>179</v>
      </c>
      <c r="D24" s="7"/>
      <c r="E24" s="21">
        <v>27714</v>
      </c>
      <c r="F24" s="22"/>
      <c r="G24" s="19">
        <v>7012</v>
      </c>
    </row>
    <row r="25" spans="1:7" ht="12.75">
      <c r="A25" s="3" t="s">
        <v>45</v>
      </c>
      <c r="E25" s="18">
        <v>6293</v>
      </c>
      <c r="F25" s="18"/>
      <c r="G25" s="19">
        <v>1988</v>
      </c>
    </row>
    <row r="26" spans="5:7" ht="12.75">
      <c r="E26" s="23">
        <f>SUM(E19:E25)</f>
        <v>42735</v>
      </c>
      <c r="F26" s="18"/>
      <c r="G26" s="24">
        <f>SUM(G19:G25)</f>
        <v>14092</v>
      </c>
    </row>
    <row r="27" spans="1:7" s="70" customFormat="1" ht="17.25" customHeight="1" thickBot="1">
      <c r="A27" s="69" t="s">
        <v>223</v>
      </c>
      <c r="E27" s="71">
        <f>E17+E26</f>
        <v>50452</v>
      </c>
      <c r="F27" s="72"/>
      <c r="G27" s="73">
        <f>G17+G26</f>
        <v>19451</v>
      </c>
    </row>
    <row r="28" spans="5:7" ht="12.75">
      <c r="E28" s="18"/>
      <c r="F28" s="18"/>
      <c r="G28" s="18"/>
    </row>
    <row r="29" spans="1:7" ht="12.75">
      <c r="A29" s="1" t="s">
        <v>224</v>
      </c>
      <c r="E29" s="18"/>
      <c r="F29" s="18"/>
      <c r="G29" s="18"/>
    </row>
    <row r="30" spans="1:7" ht="12.75">
      <c r="A30" s="1" t="s">
        <v>225</v>
      </c>
      <c r="E30" s="18"/>
      <c r="F30" s="18"/>
      <c r="G30" s="18"/>
    </row>
    <row r="31" spans="1:7" ht="12.75">
      <c r="A31" s="3" t="s">
        <v>48</v>
      </c>
      <c r="E31" s="18">
        <v>14878</v>
      </c>
      <c r="F31" s="18"/>
      <c r="G31" s="19">
        <v>13515</v>
      </c>
    </row>
    <row r="32" spans="1:7" ht="12.75">
      <c r="A32" s="3" t="s">
        <v>145</v>
      </c>
      <c r="E32" s="18">
        <v>20074</v>
      </c>
      <c r="F32" s="18"/>
      <c r="G32" s="19">
        <v>382</v>
      </c>
    </row>
    <row r="33" spans="1:7" ht="12.75">
      <c r="A33" s="3" t="s">
        <v>146</v>
      </c>
      <c r="E33" s="18">
        <v>-13</v>
      </c>
      <c r="F33" s="18"/>
      <c r="G33" s="19">
        <v>7</v>
      </c>
    </row>
    <row r="34" spans="1:7" ht="12.75">
      <c r="A34" s="3" t="s">
        <v>49</v>
      </c>
      <c r="E34" s="18">
        <f>StmtEquity!I31</f>
        <v>14684</v>
      </c>
      <c r="F34" s="18"/>
      <c r="G34" s="26">
        <v>4592</v>
      </c>
    </row>
    <row r="35" spans="1:7" ht="12.75">
      <c r="A35" s="1" t="s">
        <v>226</v>
      </c>
      <c r="E35" s="23">
        <f>SUM(E31:E34)</f>
        <v>49623</v>
      </c>
      <c r="F35" s="18"/>
      <c r="G35" s="24">
        <f>SUM(G31:G34)</f>
        <v>18496</v>
      </c>
    </row>
    <row r="36" spans="5:7" ht="12.75">
      <c r="E36" s="18"/>
      <c r="F36" s="18"/>
      <c r="G36" s="18"/>
    </row>
    <row r="37" spans="1:7" ht="12.75">
      <c r="A37" s="1" t="s">
        <v>227</v>
      </c>
      <c r="E37" s="18"/>
      <c r="F37" s="18"/>
      <c r="G37" s="18"/>
    </row>
    <row r="38" spans="1:7" ht="12.75">
      <c r="A38" s="3" t="s">
        <v>143</v>
      </c>
      <c r="E38" s="18">
        <v>46</v>
      </c>
      <c r="F38" s="18"/>
      <c r="G38" s="19">
        <v>70</v>
      </c>
    </row>
    <row r="39" spans="5:9" ht="12.75">
      <c r="E39" s="23">
        <f>SUM(E38)</f>
        <v>46</v>
      </c>
      <c r="F39" s="8"/>
      <c r="G39" s="24">
        <f>SUM(G38)</f>
        <v>70</v>
      </c>
      <c r="I39" s="27"/>
    </row>
    <row r="40" spans="1:7" ht="12.75">
      <c r="A40" s="1" t="s">
        <v>228</v>
      </c>
      <c r="E40" s="18"/>
      <c r="F40" s="18"/>
      <c r="G40" s="18"/>
    </row>
    <row r="41" spans="1:7" ht="12.75">
      <c r="A41" s="3" t="s">
        <v>46</v>
      </c>
      <c r="E41" s="18">
        <v>283</v>
      </c>
      <c r="F41" s="18"/>
      <c r="G41" s="19">
        <v>534</v>
      </c>
    </row>
    <row r="42" spans="1:7" ht="12.75">
      <c r="A42" s="3" t="s">
        <v>47</v>
      </c>
      <c r="E42" s="18">
        <v>449</v>
      </c>
      <c r="F42" s="18"/>
      <c r="G42" s="19">
        <v>301</v>
      </c>
    </row>
    <row r="43" spans="1:7" ht="12.75">
      <c r="A43" s="3" t="s">
        <v>143</v>
      </c>
      <c r="E43" s="25">
        <v>24</v>
      </c>
      <c r="F43" s="18"/>
      <c r="G43" s="19">
        <v>23</v>
      </c>
    </row>
    <row r="44" spans="1:7" ht="12.75">
      <c r="A44" s="3" t="s">
        <v>144</v>
      </c>
      <c r="E44" s="25">
        <v>27</v>
      </c>
      <c r="F44" s="18"/>
      <c r="G44" s="19">
        <v>27</v>
      </c>
    </row>
    <row r="45" spans="5:7" ht="12.75">
      <c r="E45" s="23">
        <f>SUM(E41:E44)</f>
        <v>783</v>
      </c>
      <c r="F45" s="18"/>
      <c r="G45" s="24">
        <f>SUM(G41:G44)</f>
        <v>885</v>
      </c>
    </row>
    <row r="46" spans="1:7" ht="12.75">
      <c r="A46" s="1" t="s">
        <v>229</v>
      </c>
      <c r="E46" s="23">
        <f>E39+E45</f>
        <v>829</v>
      </c>
      <c r="F46" s="18"/>
      <c r="G46" s="24">
        <f>G39+G45</f>
        <v>955</v>
      </c>
    </row>
    <row r="47" spans="1:7" s="70" customFormat="1" ht="17.25" customHeight="1" thickBot="1">
      <c r="A47" s="69" t="s">
        <v>230</v>
      </c>
      <c r="E47" s="71">
        <f>E46+E35</f>
        <v>50452</v>
      </c>
      <c r="F47" s="72"/>
      <c r="G47" s="73">
        <f>G46+G35</f>
        <v>19451</v>
      </c>
    </row>
    <row r="48" spans="5:7" ht="12.75">
      <c r="E48" s="18"/>
      <c r="F48" s="18"/>
      <c r="G48" s="19"/>
    </row>
    <row r="49" spans="1:7" ht="13.5" thickBot="1">
      <c r="A49" s="3" t="s">
        <v>231</v>
      </c>
      <c r="E49" s="58">
        <f>E35/148782*100</f>
        <v>33.352824938500625</v>
      </c>
      <c r="F49" s="8"/>
      <c r="G49" s="75">
        <f>G35/135150*100</f>
        <v>13.685534591194967</v>
      </c>
    </row>
    <row r="50" spans="5:7" ht="12.75">
      <c r="E50" s="8"/>
      <c r="F50" s="8"/>
      <c r="G50" s="8"/>
    </row>
    <row r="51" spans="1:7" ht="12.75">
      <c r="A51" s="1" t="s">
        <v>42</v>
      </c>
      <c r="E51" s="8"/>
      <c r="F51" s="8"/>
      <c r="G51" s="8"/>
    </row>
    <row r="52" spans="1:7" ht="12.75">
      <c r="A52" s="107" t="s">
        <v>324</v>
      </c>
      <c r="B52" s="107"/>
      <c r="C52" s="107"/>
      <c r="D52" s="107"/>
      <c r="E52" s="107"/>
      <c r="F52" s="107"/>
      <c r="G52" s="107"/>
    </row>
    <row r="53" spans="1:7" ht="12.75">
      <c r="A53" s="107"/>
      <c r="B53" s="107"/>
      <c r="C53" s="107"/>
      <c r="D53" s="107"/>
      <c r="E53" s="107"/>
      <c r="F53" s="107"/>
      <c r="G53" s="107"/>
    </row>
    <row r="54" spans="1:7" ht="12.75">
      <c r="A54" s="17"/>
      <c r="B54" s="17"/>
      <c r="C54" s="17"/>
      <c r="D54" s="17"/>
      <c r="E54" s="17"/>
      <c r="F54" s="17"/>
      <c r="G54" s="17"/>
    </row>
    <row r="55" spans="1:8" ht="27" customHeight="1">
      <c r="A55" s="107" t="s">
        <v>314</v>
      </c>
      <c r="B55" s="107"/>
      <c r="C55" s="107"/>
      <c r="D55" s="107"/>
      <c r="E55" s="107"/>
      <c r="F55" s="107"/>
      <c r="G55" s="107"/>
      <c r="H55" s="17"/>
    </row>
    <row r="56" spans="1:7" ht="12.75" customHeight="1">
      <c r="A56" s="17"/>
      <c r="B56" s="17"/>
      <c r="C56" s="17"/>
      <c r="D56" s="17"/>
      <c r="E56" s="17"/>
      <c r="F56" s="17"/>
      <c r="G56" s="17"/>
    </row>
    <row r="57" spans="1:8" ht="26.25" customHeight="1">
      <c r="A57" s="107" t="s">
        <v>239</v>
      </c>
      <c r="B57" s="107"/>
      <c r="C57" s="107"/>
      <c r="D57" s="107"/>
      <c r="E57" s="107"/>
      <c r="F57" s="107"/>
      <c r="G57" s="107"/>
      <c r="H57" s="50"/>
    </row>
    <row r="58" spans="1:8" ht="12.75">
      <c r="A58" s="50"/>
      <c r="B58" s="50"/>
      <c r="C58" s="50"/>
      <c r="D58" s="50"/>
      <c r="E58" s="50"/>
      <c r="F58" s="50"/>
      <c r="G58" s="50"/>
      <c r="H58" s="50"/>
    </row>
    <row r="59" spans="1:8" ht="12.75">
      <c r="A59" s="17"/>
      <c r="B59" s="17"/>
      <c r="C59" s="17"/>
      <c r="D59" s="17"/>
      <c r="E59" s="17"/>
      <c r="F59" s="17"/>
      <c r="G59" s="17"/>
      <c r="H59" s="17"/>
    </row>
    <row r="60" spans="1:8" ht="12.75">
      <c r="A60" s="17"/>
      <c r="B60" s="17"/>
      <c r="C60" s="17"/>
      <c r="D60" s="17"/>
      <c r="E60" s="17"/>
      <c r="F60" s="17"/>
      <c r="G60" s="17"/>
      <c r="H60" s="17"/>
    </row>
    <row r="62" ht="12.75">
      <c r="E62" s="3" t="s">
        <v>189</v>
      </c>
    </row>
  </sheetData>
  <sheetProtection password="CF68" sheet="1" objects="1" scenarios="1"/>
  <mergeCells count="3">
    <mergeCell ref="A52:G53"/>
    <mergeCell ref="A57:G57"/>
    <mergeCell ref="A55:G55"/>
  </mergeCells>
  <printOptions/>
  <pageMargins left="0.75" right="0.75" top="1" bottom="0.74" header="0.5" footer="0.5"/>
  <pageSetup firstPageNumber="2" useFirstPageNumber="1" fitToHeight="1" fitToWidth="1" horizontalDpi="300" verticalDpi="300" orientation="portrait" paperSize="9" scale="88"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K60"/>
  <sheetViews>
    <sheetView zoomScale="80" zoomScaleNormal="80" workbookViewId="0" topLeftCell="A40">
      <selection activeCell="C65" sqref="C65"/>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139</v>
      </c>
      <c r="E5" s="1"/>
    </row>
    <row r="7" spans="1:5" ht="12.75">
      <c r="A7" s="1" t="s">
        <v>60</v>
      </c>
      <c r="E7" s="1"/>
    </row>
    <row r="8" spans="1:5" ht="12.75">
      <c r="A8" s="1" t="s">
        <v>268</v>
      </c>
      <c r="E8" s="1"/>
    </row>
    <row r="9" spans="1:5" ht="12.75">
      <c r="A9" s="3" t="s">
        <v>32</v>
      </c>
      <c r="E9" s="1"/>
    </row>
    <row r="10" ht="12.75">
      <c r="E10" s="1"/>
    </row>
    <row r="11" spans="3:9" ht="12.75">
      <c r="C11" s="106" t="s">
        <v>232</v>
      </c>
      <c r="D11" s="106"/>
      <c r="E11" s="106"/>
      <c r="F11" s="106"/>
      <c r="G11" s="106"/>
      <c r="H11" s="106"/>
      <c r="I11" s="106"/>
    </row>
    <row r="12" spans="5:9" ht="12.75">
      <c r="E12" s="108" t="s">
        <v>54</v>
      </c>
      <c r="F12" s="108"/>
      <c r="G12" s="108"/>
      <c r="I12" s="29" t="s">
        <v>53</v>
      </c>
    </row>
    <row r="13" spans="1:11" ht="12.75">
      <c r="A13" s="1"/>
      <c r="C13" s="6" t="s">
        <v>55</v>
      </c>
      <c r="E13" s="6" t="s">
        <v>55</v>
      </c>
      <c r="G13" s="28" t="s">
        <v>148</v>
      </c>
      <c r="I13" s="6" t="s">
        <v>51</v>
      </c>
      <c r="K13" s="6" t="s">
        <v>50</v>
      </c>
    </row>
    <row r="14" spans="3:11" ht="12.75">
      <c r="C14" s="6" t="s">
        <v>56</v>
      </c>
      <c r="E14" s="6" t="s">
        <v>147</v>
      </c>
      <c r="F14" s="5"/>
      <c r="G14" s="6" t="s">
        <v>149</v>
      </c>
      <c r="H14" s="5"/>
      <c r="I14" s="6" t="s">
        <v>52</v>
      </c>
      <c r="J14" s="7"/>
      <c r="K14" s="6" t="s">
        <v>233</v>
      </c>
    </row>
    <row r="15" spans="3:11" ht="12.75">
      <c r="C15" s="7" t="s">
        <v>29</v>
      </c>
      <c r="E15" s="7" t="s">
        <v>29</v>
      </c>
      <c r="G15" s="7" t="s">
        <v>29</v>
      </c>
      <c r="I15" s="7" t="s">
        <v>29</v>
      </c>
      <c r="J15" s="7"/>
      <c r="K15" s="7" t="s">
        <v>29</v>
      </c>
    </row>
    <row r="17" spans="1:11" ht="12.75">
      <c r="A17" s="1" t="s">
        <v>191</v>
      </c>
      <c r="C17" s="30">
        <v>13515</v>
      </c>
      <c r="E17" s="8">
        <v>382</v>
      </c>
      <c r="G17" s="3">
        <v>7</v>
      </c>
      <c r="I17" s="8">
        <v>4592</v>
      </c>
      <c r="K17" s="27">
        <f>SUM(C17:I17)</f>
        <v>18496</v>
      </c>
    </row>
    <row r="18" spans="1:11" ht="12.75">
      <c r="A18" s="1"/>
      <c r="I18" s="18"/>
      <c r="J18" s="18"/>
      <c r="K18" s="19"/>
    </row>
    <row r="19" spans="1:11" ht="12.75">
      <c r="A19" s="3" t="s">
        <v>303</v>
      </c>
      <c r="C19" s="30"/>
      <c r="E19" s="30"/>
      <c r="G19" s="11"/>
      <c r="I19" s="18"/>
      <c r="J19" s="18"/>
      <c r="K19" s="27"/>
    </row>
    <row r="20" spans="1:11" ht="15">
      <c r="A20" s="1"/>
      <c r="B20" s="3" t="s">
        <v>302</v>
      </c>
      <c r="C20" s="30">
        <v>1350</v>
      </c>
      <c r="E20" s="30">
        <v>20385</v>
      </c>
      <c r="G20" s="11">
        <v>0</v>
      </c>
      <c r="I20" s="18">
        <v>0</v>
      </c>
      <c r="J20" s="18"/>
      <c r="K20" s="27">
        <f>SUM(C20:I20)</f>
        <v>21735</v>
      </c>
    </row>
    <row r="21" spans="1:11" ht="12.75">
      <c r="A21" s="1"/>
      <c r="I21" s="18"/>
      <c r="J21" s="18"/>
      <c r="K21" s="19"/>
    </row>
    <row r="22" spans="1:11" ht="15">
      <c r="A22" s="3" t="s">
        <v>315</v>
      </c>
      <c r="C22" s="30">
        <v>13</v>
      </c>
      <c r="E22" s="3">
        <v>41</v>
      </c>
      <c r="G22" s="11">
        <v>0</v>
      </c>
      <c r="I22" s="18">
        <v>0</v>
      </c>
      <c r="J22" s="18"/>
      <c r="K22" s="27">
        <f>SUM(C22:I22)</f>
        <v>54</v>
      </c>
    </row>
    <row r="23" spans="1:11" ht="12.75">
      <c r="A23" s="1"/>
      <c r="I23" s="18"/>
      <c r="J23" s="18"/>
      <c r="K23" s="19"/>
    </row>
    <row r="24" spans="1:11" ht="12.75">
      <c r="A24" s="3" t="s">
        <v>184</v>
      </c>
      <c r="C24" s="8">
        <v>0</v>
      </c>
      <c r="E24" s="27">
        <v>-734</v>
      </c>
      <c r="G24" s="11">
        <v>0</v>
      </c>
      <c r="I24" s="18">
        <v>0</v>
      </c>
      <c r="J24" s="18"/>
      <c r="K24" s="19">
        <f>SUM(C24:I24)</f>
        <v>-734</v>
      </c>
    </row>
    <row r="25" spans="3:11" ht="12.75">
      <c r="C25" s="8"/>
      <c r="E25" s="27"/>
      <c r="G25" s="11"/>
      <c r="I25" s="18"/>
      <c r="J25" s="18"/>
      <c r="K25" s="19"/>
    </row>
    <row r="26" spans="1:11" ht="12.75">
      <c r="A26" s="3" t="s">
        <v>249</v>
      </c>
      <c r="C26" s="8"/>
      <c r="E26" s="27"/>
      <c r="G26" s="11"/>
      <c r="I26" s="18"/>
      <c r="J26" s="18"/>
      <c r="K26" s="19"/>
    </row>
    <row r="27" spans="2:11" ht="12.75">
      <c r="B27" s="3" t="s">
        <v>250</v>
      </c>
      <c r="C27" s="8">
        <v>0</v>
      </c>
      <c r="E27" s="27">
        <v>0</v>
      </c>
      <c r="G27" s="8">
        <v>-20</v>
      </c>
      <c r="I27" s="18">
        <v>0</v>
      </c>
      <c r="J27" s="18"/>
      <c r="K27" s="19">
        <f>SUM(C27:I27)</f>
        <v>-20</v>
      </c>
    </row>
    <row r="28" spans="9:11" ht="12.75">
      <c r="I28" s="18"/>
      <c r="J28" s="18"/>
      <c r="K28" s="19"/>
    </row>
    <row r="29" spans="1:11" ht="12.75">
      <c r="A29" s="3" t="s">
        <v>57</v>
      </c>
      <c r="C29" s="8">
        <v>0</v>
      </c>
      <c r="D29" s="8"/>
      <c r="E29" s="8">
        <v>0</v>
      </c>
      <c r="F29" s="8"/>
      <c r="G29" s="8">
        <v>0</v>
      </c>
      <c r="H29" s="8"/>
      <c r="I29" s="18">
        <f>'IS'!G37</f>
        <v>10092</v>
      </c>
      <c r="J29" s="18"/>
      <c r="K29" s="19">
        <f>SUM(C29:I29)</f>
        <v>10092</v>
      </c>
    </row>
    <row r="30" spans="3:11" ht="12.75">
      <c r="C30" s="8"/>
      <c r="D30" s="8"/>
      <c r="E30" s="8"/>
      <c r="F30" s="8"/>
      <c r="G30" s="8"/>
      <c r="H30" s="8"/>
      <c r="I30" s="18"/>
      <c r="J30" s="18"/>
      <c r="K30" s="18"/>
    </row>
    <row r="31" spans="1:11" ht="13.5" thickBot="1">
      <c r="A31" s="1" t="s">
        <v>272</v>
      </c>
      <c r="C31" s="14">
        <f>SUM(C17:C30)</f>
        <v>14878</v>
      </c>
      <c r="D31" s="14"/>
      <c r="E31" s="14">
        <f>SUM(E17:E30)</f>
        <v>20074</v>
      </c>
      <c r="F31" s="14"/>
      <c r="G31" s="14">
        <f>SUM(G17:G30)</f>
        <v>-13</v>
      </c>
      <c r="H31" s="14"/>
      <c r="I31" s="14">
        <f>SUM(I17:I30)</f>
        <v>14684</v>
      </c>
      <c r="J31" s="14"/>
      <c r="K31" s="14">
        <f>SUM(K17:K30)</f>
        <v>49623</v>
      </c>
    </row>
    <row r="32" spans="9:11" ht="12.75">
      <c r="I32" s="8"/>
      <c r="J32" s="8"/>
      <c r="K32" s="8"/>
    </row>
    <row r="33" spans="9:11" ht="12.75">
      <c r="I33" s="8"/>
      <c r="J33" s="8"/>
      <c r="K33" s="8"/>
    </row>
    <row r="34" spans="1:11" ht="12.75">
      <c r="A34" s="1" t="s">
        <v>242</v>
      </c>
      <c r="C34" s="30">
        <v>6750</v>
      </c>
      <c r="E34" s="8">
        <v>10</v>
      </c>
      <c r="G34" s="3">
        <v>9</v>
      </c>
      <c r="I34" s="8">
        <v>1323</v>
      </c>
      <c r="K34" s="27">
        <f>SUM(C34:I34)</f>
        <v>8092</v>
      </c>
    </row>
    <row r="35" spans="1:11" ht="12.75">
      <c r="A35" s="1"/>
      <c r="I35" s="18"/>
      <c r="J35" s="18"/>
      <c r="K35" s="19"/>
    </row>
    <row r="36" spans="1:11" ht="15">
      <c r="A36" s="3" t="s">
        <v>285</v>
      </c>
      <c r="C36" s="8">
        <v>1200</v>
      </c>
      <c r="E36" s="8">
        <v>7200</v>
      </c>
      <c r="G36" s="11">
        <v>0</v>
      </c>
      <c r="I36" s="18">
        <v>0</v>
      </c>
      <c r="J36" s="18"/>
      <c r="K36" s="19">
        <f>SUM(C36:I36)</f>
        <v>8400</v>
      </c>
    </row>
    <row r="37" spans="9:11" ht="12.75">
      <c r="I37" s="18"/>
      <c r="J37" s="18"/>
      <c r="K37" s="19"/>
    </row>
    <row r="38" spans="1:11" ht="15">
      <c r="A38" s="3" t="s">
        <v>287</v>
      </c>
      <c r="C38" s="8">
        <v>5565</v>
      </c>
      <c r="E38" s="27">
        <f>-C38</f>
        <v>-5565</v>
      </c>
      <c r="G38" s="11">
        <v>0</v>
      </c>
      <c r="I38" s="18">
        <v>0</v>
      </c>
      <c r="J38" s="18"/>
      <c r="K38" s="19">
        <f>SUM(C38:I38)</f>
        <v>0</v>
      </c>
    </row>
    <row r="39" spans="3:11" ht="12.75">
      <c r="C39" s="8"/>
      <c r="E39" s="27"/>
      <c r="G39" s="11"/>
      <c r="I39" s="18"/>
      <c r="J39" s="18"/>
      <c r="K39" s="19"/>
    </row>
    <row r="40" spans="1:11" ht="12.75">
      <c r="A40" s="3" t="s">
        <v>184</v>
      </c>
      <c r="C40" s="8">
        <v>0</v>
      </c>
      <c r="E40" s="27">
        <v>-1263</v>
      </c>
      <c r="G40" s="11">
        <v>0</v>
      </c>
      <c r="I40" s="18">
        <v>0</v>
      </c>
      <c r="J40" s="18"/>
      <c r="K40" s="19">
        <f>SUM(C40:I40)</f>
        <v>-1263</v>
      </c>
    </row>
    <row r="41" spans="9:11" ht="12.75">
      <c r="I41" s="18"/>
      <c r="J41" s="18"/>
      <c r="K41" s="19"/>
    </row>
    <row r="42" spans="1:11" ht="12.75">
      <c r="A42" s="3" t="s">
        <v>57</v>
      </c>
      <c r="C42" s="8">
        <v>0</v>
      </c>
      <c r="D42" s="8"/>
      <c r="E42" s="8">
        <v>0</v>
      </c>
      <c r="F42" s="8"/>
      <c r="G42" s="8">
        <v>0</v>
      </c>
      <c r="H42" s="8"/>
      <c r="I42" s="18">
        <f>'IS'!H37</f>
        <v>3269</v>
      </c>
      <c r="J42" s="18"/>
      <c r="K42" s="19">
        <f>SUM(C42:I42)</f>
        <v>3269</v>
      </c>
    </row>
    <row r="43" spans="3:11" ht="12.75">
      <c r="C43" s="8"/>
      <c r="D43" s="8"/>
      <c r="E43" s="8"/>
      <c r="F43" s="8"/>
      <c r="G43" s="8"/>
      <c r="H43" s="8"/>
      <c r="I43" s="18"/>
      <c r="J43" s="18"/>
      <c r="K43" s="18"/>
    </row>
    <row r="44" spans="1:11" ht="12.75">
      <c r="A44" s="3" t="s">
        <v>280</v>
      </c>
      <c r="I44" s="18"/>
      <c r="J44" s="18"/>
      <c r="K44" s="19"/>
    </row>
    <row r="45" spans="1:11" ht="12.75">
      <c r="A45" s="3" t="s">
        <v>281</v>
      </c>
      <c r="C45" s="8">
        <v>0</v>
      </c>
      <c r="D45" s="8"/>
      <c r="E45" s="8">
        <v>0</v>
      </c>
      <c r="F45" s="8"/>
      <c r="G45" s="8">
        <v>-2</v>
      </c>
      <c r="H45" s="8"/>
      <c r="I45" s="18">
        <v>0</v>
      </c>
      <c r="J45" s="18"/>
      <c r="K45" s="19">
        <f>SUM(C45:I45)</f>
        <v>-2</v>
      </c>
    </row>
    <row r="46" spans="3:11" ht="12.75">
      <c r="C46" s="8"/>
      <c r="D46" s="8"/>
      <c r="E46" s="8"/>
      <c r="F46" s="8"/>
      <c r="G46" s="8"/>
      <c r="H46" s="8"/>
      <c r="I46" s="18"/>
      <c r="J46" s="18"/>
      <c r="K46" s="19"/>
    </row>
    <row r="47" spans="1:11" ht="13.5" thickBot="1">
      <c r="A47" s="1" t="s">
        <v>273</v>
      </c>
      <c r="C47" s="14">
        <f>SUM(C34:C46)</f>
        <v>13515</v>
      </c>
      <c r="D47" s="14"/>
      <c r="E47" s="14">
        <f>SUM(E34:E46)</f>
        <v>382</v>
      </c>
      <c r="F47" s="14"/>
      <c r="G47" s="14">
        <f>SUM(G34:G46)</f>
        <v>7</v>
      </c>
      <c r="H47" s="14"/>
      <c r="I47" s="14">
        <f>SUM(I34:I46)</f>
        <v>4592</v>
      </c>
      <c r="J47" s="14"/>
      <c r="K47" s="14">
        <f>SUM(K34:K46)</f>
        <v>18496</v>
      </c>
    </row>
    <row r="48" spans="9:11" ht="12.75">
      <c r="I48" s="8"/>
      <c r="J48" s="8"/>
      <c r="K48" s="8"/>
    </row>
    <row r="49" spans="9:11" ht="12.75">
      <c r="I49" s="8"/>
      <c r="J49" s="8"/>
      <c r="K49" s="8"/>
    </row>
    <row r="50" spans="9:11" ht="12.75">
      <c r="I50" s="8"/>
      <c r="J50" s="8"/>
      <c r="K50" s="8"/>
    </row>
    <row r="51" spans="1:11" ht="12.75">
      <c r="A51" s="85" t="s">
        <v>282</v>
      </c>
      <c r="I51" s="8"/>
      <c r="J51" s="8"/>
      <c r="K51" s="8"/>
    </row>
    <row r="52" spans="1:11" ht="12.75">
      <c r="A52" s="3" t="s">
        <v>286</v>
      </c>
      <c r="B52" s="3" t="s">
        <v>283</v>
      </c>
      <c r="I52" s="8"/>
      <c r="J52" s="8"/>
      <c r="K52" s="8"/>
    </row>
    <row r="53" spans="1:11" ht="25.5" customHeight="1">
      <c r="A53" s="3" t="s">
        <v>288</v>
      </c>
      <c r="B53" s="109" t="s">
        <v>284</v>
      </c>
      <c r="C53" s="110"/>
      <c r="D53" s="110"/>
      <c r="E53" s="110"/>
      <c r="F53" s="110"/>
      <c r="G53" s="110"/>
      <c r="H53" s="110"/>
      <c r="I53" s="110"/>
      <c r="J53" s="110"/>
      <c r="K53" s="110"/>
    </row>
    <row r="54" spans="1:11" ht="12.75">
      <c r="A54" s="3" t="s">
        <v>289</v>
      </c>
      <c r="B54" s="111" t="s">
        <v>294</v>
      </c>
      <c r="C54" s="111"/>
      <c r="D54" s="111"/>
      <c r="E54" s="111"/>
      <c r="F54" s="111"/>
      <c r="G54" s="111"/>
      <c r="H54" s="111"/>
      <c r="I54" s="111"/>
      <c r="J54" s="111"/>
      <c r="K54" s="111"/>
    </row>
    <row r="55" spans="1:11" ht="27.75" customHeight="1">
      <c r="A55" s="3" t="s">
        <v>290</v>
      </c>
      <c r="B55" s="109" t="s">
        <v>307</v>
      </c>
      <c r="C55" s="109"/>
      <c r="D55" s="109"/>
      <c r="E55" s="109"/>
      <c r="F55" s="109"/>
      <c r="G55" s="109"/>
      <c r="H55" s="109"/>
      <c r="I55" s="109"/>
      <c r="J55" s="109"/>
      <c r="K55" s="109"/>
    </row>
    <row r="56" spans="1:11" ht="12.75">
      <c r="A56" s="85"/>
      <c r="I56" s="8"/>
      <c r="J56" s="8"/>
      <c r="K56" s="8"/>
    </row>
    <row r="57" spans="1:11" ht="25.5" customHeight="1">
      <c r="A57" s="109" t="s">
        <v>316</v>
      </c>
      <c r="B57" s="109"/>
      <c r="C57" s="109"/>
      <c r="D57" s="109"/>
      <c r="E57" s="109"/>
      <c r="F57" s="109"/>
      <c r="G57" s="109"/>
      <c r="H57" s="109"/>
      <c r="I57" s="109"/>
      <c r="J57" s="109"/>
      <c r="K57" s="109"/>
    </row>
    <row r="58" spans="1:11" ht="12.75" customHeight="1">
      <c r="A58" s="85"/>
      <c r="I58" s="8"/>
      <c r="J58" s="8"/>
      <c r="K58" s="8"/>
    </row>
    <row r="60" ht="12.75">
      <c r="A60" s="3" t="s">
        <v>251</v>
      </c>
    </row>
  </sheetData>
  <sheetProtection password="CF68" sheet="1" objects="1" scenarios="1"/>
  <mergeCells count="6">
    <mergeCell ref="E12:G12"/>
    <mergeCell ref="C11:I11"/>
    <mergeCell ref="A57:K57"/>
    <mergeCell ref="B53:K53"/>
    <mergeCell ref="B54:K54"/>
    <mergeCell ref="B55:K55"/>
  </mergeCells>
  <printOptions/>
  <pageMargins left="0.75" right="0.75" top="1" bottom="0.62" header="0.5" footer="0.5"/>
  <pageSetup firstPageNumber="3" useFirstPageNumber="1" fitToHeight="1" fitToWidth="1" horizontalDpi="300" verticalDpi="300" orientation="portrait" paperSize="9" scale="91"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69"/>
  <sheetViews>
    <sheetView zoomScale="80" zoomScaleNormal="80" workbookViewId="0" topLeftCell="A40">
      <selection activeCell="G68" sqref="G68"/>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139</v>
      </c>
      <c r="C5" s="1"/>
    </row>
    <row r="7" spans="1:3" ht="12.75">
      <c r="A7" s="1" t="s">
        <v>61</v>
      </c>
      <c r="C7" s="1"/>
    </row>
    <row r="8" spans="1:3" ht="12.75">
      <c r="A8" s="1" t="s">
        <v>268</v>
      </c>
      <c r="C8" s="1"/>
    </row>
    <row r="9" spans="1:7" ht="12.75">
      <c r="A9" s="3" t="s">
        <v>32</v>
      </c>
      <c r="C9" s="1"/>
      <c r="G9" s="6"/>
    </row>
    <row r="10" spans="3:7" ht="12.75">
      <c r="C10" s="1"/>
      <c r="E10" s="6"/>
      <c r="G10" s="6"/>
    </row>
    <row r="11" spans="3:7" ht="12.75">
      <c r="C11" s="1"/>
      <c r="E11" s="6" t="s">
        <v>274</v>
      </c>
      <c r="G11" s="6" t="s">
        <v>274</v>
      </c>
    </row>
    <row r="12" spans="1:7" ht="12.75">
      <c r="A12" s="1"/>
      <c r="C12" s="1"/>
      <c r="E12" s="6" t="s">
        <v>275</v>
      </c>
      <c r="G12" s="6" t="s">
        <v>275</v>
      </c>
    </row>
    <row r="13" spans="4:7" ht="12.75">
      <c r="D13" s="5"/>
      <c r="E13" s="7" t="s">
        <v>269</v>
      </c>
      <c r="F13" s="7"/>
      <c r="G13" s="7" t="s">
        <v>238</v>
      </c>
    </row>
    <row r="14" spans="3:7" ht="12.75">
      <c r="C14" s="1"/>
      <c r="E14" s="7" t="s">
        <v>29</v>
      </c>
      <c r="F14" s="7"/>
      <c r="G14" s="7" t="s">
        <v>29</v>
      </c>
    </row>
    <row r="15" spans="1:7" ht="12.75">
      <c r="A15" s="31" t="s">
        <v>66</v>
      </c>
      <c r="B15" s="32"/>
      <c r="C15" s="32"/>
      <c r="D15" s="32"/>
      <c r="E15" s="18"/>
      <c r="F15" s="18"/>
      <c r="G15" s="19"/>
    </row>
    <row r="16" spans="1:7" ht="12.75">
      <c r="A16" s="32" t="s">
        <v>38</v>
      </c>
      <c r="B16" s="32"/>
      <c r="C16" s="32"/>
      <c r="D16" s="32"/>
      <c r="E16" s="18">
        <f>'IS'!G33</f>
        <v>10073</v>
      </c>
      <c r="F16" s="18"/>
      <c r="G16" s="19">
        <f>'IS'!H33</f>
        <v>3260</v>
      </c>
    </row>
    <row r="17" spans="1:7" ht="12.75">
      <c r="A17" s="32" t="s">
        <v>62</v>
      </c>
      <c r="B17" s="32"/>
      <c r="C17" s="32"/>
      <c r="D17" s="32"/>
      <c r="E17" s="25"/>
      <c r="F17" s="25"/>
      <c r="G17" s="33"/>
    </row>
    <row r="18" spans="1:7" ht="12.75">
      <c r="A18" s="32"/>
      <c r="B18" s="32" t="s">
        <v>150</v>
      </c>
      <c r="C18" s="32"/>
      <c r="D18" s="32"/>
      <c r="E18" s="25">
        <v>1217</v>
      </c>
      <c r="F18" s="25"/>
      <c r="G18" s="25">
        <v>758</v>
      </c>
    </row>
    <row r="19" spans="1:7" ht="12.75">
      <c r="A19" s="32"/>
      <c r="B19" s="32" t="s">
        <v>241</v>
      </c>
      <c r="C19" s="32"/>
      <c r="D19" s="32"/>
      <c r="E19" s="25">
        <v>482</v>
      </c>
      <c r="F19" s="25"/>
      <c r="G19" s="25">
        <v>470</v>
      </c>
    </row>
    <row r="20" spans="1:7" ht="12.75">
      <c r="A20" s="32"/>
      <c r="B20" s="32" t="s">
        <v>211</v>
      </c>
      <c r="C20" s="32"/>
      <c r="D20" s="32"/>
      <c r="E20" s="25">
        <v>1</v>
      </c>
      <c r="F20" s="25"/>
      <c r="G20" s="25">
        <v>0</v>
      </c>
    </row>
    <row r="21" spans="1:7" ht="12.75">
      <c r="A21" s="32"/>
      <c r="B21" s="32" t="s">
        <v>212</v>
      </c>
      <c r="C21" s="32"/>
      <c r="D21" s="32"/>
      <c r="E21" s="25">
        <v>39</v>
      </c>
      <c r="F21" s="25"/>
      <c r="G21" s="25">
        <v>0</v>
      </c>
    </row>
    <row r="22" spans="1:7" ht="12.75">
      <c r="A22" s="32"/>
      <c r="B22" s="32" t="s">
        <v>304</v>
      </c>
      <c r="C22" s="32"/>
      <c r="D22" s="32"/>
      <c r="E22" s="25">
        <v>2</v>
      </c>
      <c r="F22" s="25"/>
      <c r="G22" s="33">
        <v>-1</v>
      </c>
    </row>
    <row r="23" spans="1:7" ht="12.75">
      <c r="A23" s="32"/>
      <c r="B23" s="32" t="s">
        <v>63</v>
      </c>
      <c r="C23" s="32"/>
      <c r="D23" s="32"/>
      <c r="E23" s="25">
        <v>5</v>
      </c>
      <c r="F23" s="25"/>
      <c r="G23" s="25">
        <v>6</v>
      </c>
    </row>
    <row r="24" spans="1:7" ht="12.75">
      <c r="A24" s="31"/>
      <c r="B24" s="3" t="s">
        <v>67</v>
      </c>
      <c r="C24" s="32"/>
      <c r="D24" s="32"/>
      <c r="E24" s="25">
        <v>-209</v>
      </c>
      <c r="F24" s="25"/>
      <c r="G24" s="33">
        <v>-17</v>
      </c>
    </row>
    <row r="25" spans="1:7" ht="12.75">
      <c r="A25" s="31"/>
      <c r="B25" s="3" t="s">
        <v>291</v>
      </c>
      <c r="C25" s="32"/>
      <c r="D25" s="32"/>
      <c r="E25" s="12">
        <v>0</v>
      </c>
      <c r="F25" s="25"/>
      <c r="G25" s="34">
        <v>-52</v>
      </c>
    </row>
    <row r="26" spans="1:7" ht="12.75">
      <c r="A26" s="32" t="s">
        <v>64</v>
      </c>
      <c r="B26" s="32"/>
      <c r="C26" s="32"/>
      <c r="D26" s="32"/>
      <c r="E26" s="25">
        <f>SUM(E16:E25)</f>
        <v>11610</v>
      </c>
      <c r="F26" s="25"/>
      <c r="G26" s="25">
        <f>SUM(G16:G25)</f>
        <v>4424</v>
      </c>
    </row>
    <row r="27" spans="1:7" ht="12.75">
      <c r="A27" s="32"/>
      <c r="B27" s="32"/>
      <c r="C27" s="32"/>
      <c r="D27" s="32"/>
      <c r="E27" s="25"/>
      <c r="F27" s="25"/>
      <c r="G27" s="25"/>
    </row>
    <row r="28" spans="1:7" ht="12.75">
      <c r="A28" s="32" t="s">
        <v>151</v>
      </c>
      <c r="B28" s="32"/>
      <c r="C28" s="32"/>
      <c r="D28" s="32"/>
      <c r="E28" s="25"/>
      <c r="F28" s="25"/>
      <c r="G28" s="25"/>
    </row>
    <row r="29" spans="1:7" ht="12.75">
      <c r="A29" s="32"/>
      <c r="B29" s="32" t="s">
        <v>140</v>
      </c>
      <c r="C29" s="32"/>
      <c r="D29" s="32"/>
      <c r="E29" s="25">
        <f>'BS'!G19-'BS'!E19</f>
        <v>3</v>
      </c>
      <c r="F29" s="25"/>
      <c r="G29" s="25">
        <v>11</v>
      </c>
    </row>
    <row r="30" spans="1:7" ht="12.75">
      <c r="A30" s="32"/>
      <c r="B30" s="32" t="s">
        <v>43</v>
      </c>
      <c r="C30" s="32"/>
      <c r="D30" s="32"/>
      <c r="E30" s="25">
        <f>'BS'!G20-'BS'!E20-Cashflow!E22</f>
        <v>-1789</v>
      </c>
      <c r="F30" s="25"/>
      <c r="G30" s="25">
        <v>-1558</v>
      </c>
    </row>
    <row r="31" spans="1:7" ht="12.75">
      <c r="A31" s="32"/>
      <c r="B31" s="32" t="s">
        <v>44</v>
      </c>
      <c r="C31" s="32"/>
      <c r="D31" s="32"/>
      <c r="E31" s="25">
        <v>-2312</v>
      </c>
      <c r="F31" s="25"/>
      <c r="G31" s="25">
        <v>305</v>
      </c>
    </row>
    <row r="32" spans="1:7" ht="12.75">
      <c r="A32" s="32"/>
      <c r="B32" s="32" t="s">
        <v>46</v>
      </c>
      <c r="C32" s="32"/>
      <c r="D32" s="32"/>
      <c r="E32" s="25">
        <f>'BS'!E41-'BS'!G41</f>
        <v>-251</v>
      </c>
      <c r="F32" s="25"/>
      <c r="G32" s="25">
        <v>153</v>
      </c>
    </row>
    <row r="33" spans="1:7" ht="12.75">
      <c r="A33" s="32"/>
      <c r="B33" s="32" t="s">
        <v>152</v>
      </c>
      <c r="C33" s="32"/>
      <c r="D33" s="32"/>
      <c r="E33" s="25">
        <v>149</v>
      </c>
      <c r="F33" s="25"/>
      <c r="G33" s="25">
        <v>149</v>
      </c>
    </row>
    <row r="34" spans="1:7" ht="12.75">
      <c r="A34" s="32"/>
      <c r="B34" s="32" t="s">
        <v>144</v>
      </c>
      <c r="C34" s="32"/>
      <c r="D34" s="35"/>
      <c r="E34" s="67">
        <v>-1</v>
      </c>
      <c r="F34" s="37"/>
      <c r="G34" s="67">
        <v>-34</v>
      </c>
    </row>
    <row r="35" spans="1:7" ht="12.75">
      <c r="A35" s="32"/>
      <c r="B35" s="32" t="s">
        <v>213</v>
      </c>
      <c r="C35" s="32"/>
      <c r="D35" s="35"/>
      <c r="E35" s="36">
        <v>-3</v>
      </c>
      <c r="F35" s="37"/>
      <c r="G35" s="36">
        <v>-2</v>
      </c>
    </row>
    <row r="36" spans="1:7" ht="12.75">
      <c r="A36" s="32" t="s">
        <v>253</v>
      </c>
      <c r="B36" s="32"/>
      <c r="C36" s="32"/>
      <c r="D36" s="32"/>
      <c r="E36" s="25">
        <f>SUM(E26:E35)</f>
        <v>7406</v>
      </c>
      <c r="F36" s="25"/>
      <c r="G36" s="25">
        <f>SUM(G26:G35)</f>
        <v>3448</v>
      </c>
    </row>
    <row r="37" spans="1:7" ht="12.75">
      <c r="A37" s="32" t="s">
        <v>69</v>
      </c>
      <c r="B37" s="32"/>
      <c r="C37" s="32"/>
      <c r="D37" s="32"/>
      <c r="E37" s="25">
        <f>-E24</f>
        <v>209</v>
      </c>
      <c r="F37" s="25"/>
      <c r="G37" s="33">
        <v>17</v>
      </c>
    </row>
    <row r="38" spans="1:7" ht="12.75">
      <c r="A38" s="32" t="s">
        <v>65</v>
      </c>
      <c r="B38" s="32"/>
      <c r="C38" s="32"/>
      <c r="D38" s="32"/>
      <c r="E38" s="25">
        <f>-E23</f>
        <v>-5</v>
      </c>
      <c r="F38" s="25"/>
      <c r="G38" s="33">
        <v>-6</v>
      </c>
    </row>
    <row r="39" spans="1:7" ht="12.75">
      <c r="A39" s="32" t="s">
        <v>252</v>
      </c>
      <c r="B39" s="32"/>
      <c r="C39" s="32"/>
      <c r="D39" s="32"/>
      <c r="E39" s="38">
        <f>SUM(E36:E38)</f>
        <v>7610</v>
      </c>
      <c r="F39" s="25"/>
      <c r="G39" s="38">
        <f>SUM(G36:G38)</f>
        <v>3459</v>
      </c>
    </row>
    <row r="40" spans="1:7" ht="12.75">
      <c r="A40" s="31"/>
      <c r="B40" s="32"/>
      <c r="C40" s="32"/>
      <c r="D40" s="32"/>
      <c r="E40" s="25"/>
      <c r="F40" s="25"/>
      <c r="G40" s="25"/>
    </row>
    <row r="41" spans="1:7" ht="12.75">
      <c r="A41" s="31" t="s">
        <v>215</v>
      </c>
      <c r="B41" s="32"/>
      <c r="C41" s="32"/>
      <c r="D41" s="32"/>
      <c r="E41" s="25"/>
      <c r="F41" s="25"/>
      <c r="G41" s="33"/>
    </row>
    <row r="42" spans="1:7" ht="12.75">
      <c r="A42" s="32" t="s">
        <v>68</v>
      </c>
      <c r="B42" s="32"/>
      <c r="C42" s="32"/>
      <c r="D42" s="32"/>
      <c r="E42" s="25">
        <v>-3670</v>
      </c>
      <c r="F42" s="25"/>
      <c r="G42" s="25">
        <v>-2524</v>
      </c>
    </row>
    <row r="43" spans="1:7" ht="12.75">
      <c r="A43" s="32" t="s">
        <v>214</v>
      </c>
      <c r="B43" s="32"/>
      <c r="C43" s="32"/>
      <c r="D43" s="32"/>
      <c r="E43" s="25">
        <v>54</v>
      </c>
      <c r="F43" s="25"/>
      <c r="G43" s="25">
        <v>0</v>
      </c>
    </row>
    <row r="44" spans="1:7" ht="12.75">
      <c r="A44" s="32" t="s">
        <v>292</v>
      </c>
      <c r="B44" s="32"/>
      <c r="C44" s="32"/>
      <c r="D44" s="32"/>
      <c r="E44" s="25">
        <v>0</v>
      </c>
      <c r="F44" s="25"/>
      <c r="G44" s="25">
        <v>22</v>
      </c>
    </row>
    <row r="45" spans="1:7" ht="12.75">
      <c r="A45" s="32" t="s">
        <v>177</v>
      </c>
      <c r="B45" s="32"/>
      <c r="C45" s="32"/>
      <c r="D45" s="32"/>
      <c r="E45" s="38">
        <f>SUM(E42:E43)</f>
        <v>-3616</v>
      </c>
      <c r="F45" s="25"/>
      <c r="G45" s="38">
        <f>SUM(G42:G44)</f>
        <v>-2502</v>
      </c>
    </row>
    <row r="46" spans="1:7" ht="12.75">
      <c r="A46" s="32"/>
      <c r="B46" s="32"/>
      <c r="C46" s="32"/>
      <c r="D46" s="32"/>
      <c r="E46" s="25"/>
      <c r="F46" s="25"/>
      <c r="G46" s="33"/>
    </row>
    <row r="47" spans="1:7" ht="12.75">
      <c r="A47" s="31" t="s">
        <v>175</v>
      </c>
      <c r="B47" s="32"/>
      <c r="C47" s="32"/>
      <c r="D47" s="32"/>
      <c r="E47" s="25"/>
      <c r="F47" s="25"/>
      <c r="G47" s="25"/>
    </row>
    <row r="48" spans="1:7" ht="12.75">
      <c r="A48" s="32" t="s">
        <v>293</v>
      </c>
      <c r="B48" s="32"/>
      <c r="C48" s="32"/>
      <c r="D48" s="32"/>
      <c r="E48" s="25">
        <v>21789</v>
      </c>
      <c r="F48" s="25"/>
      <c r="G48" s="25">
        <v>8400</v>
      </c>
    </row>
    <row r="49" spans="1:7" ht="12.75">
      <c r="A49" s="32" t="s">
        <v>176</v>
      </c>
      <c r="B49" s="32"/>
      <c r="C49" s="32"/>
      <c r="D49" s="32"/>
      <c r="E49" s="25">
        <v>-734</v>
      </c>
      <c r="F49" s="25"/>
      <c r="G49" s="25">
        <v>-1263</v>
      </c>
    </row>
    <row r="50" spans="1:7" ht="12.75">
      <c r="A50" s="32" t="s">
        <v>153</v>
      </c>
      <c r="B50" s="32"/>
      <c r="C50" s="32"/>
      <c r="D50" s="32"/>
      <c r="E50" s="12">
        <v>-23</v>
      </c>
      <c r="F50" s="25"/>
      <c r="G50" s="12">
        <v>-22</v>
      </c>
    </row>
    <row r="51" spans="1:7" ht="12.75">
      <c r="A51" s="32" t="s">
        <v>305</v>
      </c>
      <c r="B51" s="32"/>
      <c r="C51" s="32"/>
      <c r="D51" s="32"/>
      <c r="E51" s="38">
        <f>SUM(E48:E50)</f>
        <v>21032</v>
      </c>
      <c r="F51" s="25"/>
      <c r="G51" s="40">
        <f>SUM(G48:G50)</f>
        <v>7115</v>
      </c>
    </row>
    <row r="52" spans="1:7" ht="12.75">
      <c r="A52" s="32"/>
      <c r="B52" s="32"/>
      <c r="C52" s="32"/>
      <c r="D52" s="32"/>
      <c r="E52" s="25"/>
      <c r="F52" s="25"/>
      <c r="G52" s="25"/>
    </row>
    <row r="53" spans="1:7" ht="12.75">
      <c r="A53" s="31" t="s">
        <v>306</v>
      </c>
      <c r="B53" s="32"/>
      <c r="C53" s="32"/>
      <c r="D53" s="32"/>
      <c r="E53" s="25">
        <f>E39+E45+E51</f>
        <v>25026</v>
      </c>
      <c r="F53" s="25"/>
      <c r="G53" s="25">
        <f>G39+G45+G51</f>
        <v>8072</v>
      </c>
    </row>
    <row r="54" spans="1:7" ht="9" customHeight="1">
      <c r="A54" s="32"/>
      <c r="B54" s="32"/>
      <c r="C54" s="32"/>
      <c r="D54" s="32"/>
      <c r="E54" s="25"/>
      <c r="F54" s="25"/>
      <c r="G54" s="33"/>
    </row>
    <row r="55" spans="1:7" ht="12.75">
      <c r="A55" s="31" t="s">
        <v>154</v>
      </c>
      <c r="B55" s="32"/>
      <c r="C55" s="32"/>
      <c r="D55" s="32"/>
      <c r="E55" s="25">
        <v>-19</v>
      </c>
      <c r="F55" s="25"/>
      <c r="G55" s="25">
        <v>-1</v>
      </c>
    </row>
    <row r="56" spans="1:7" ht="9" customHeight="1">
      <c r="A56" s="32"/>
      <c r="B56" s="32"/>
      <c r="C56" s="32"/>
      <c r="D56" s="32"/>
      <c r="E56" s="25"/>
      <c r="F56" s="25"/>
      <c r="G56" s="33"/>
    </row>
    <row r="57" spans="1:7" ht="12.75">
      <c r="A57" s="31" t="s">
        <v>254</v>
      </c>
      <c r="B57" s="31"/>
      <c r="C57" s="32"/>
      <c r="D57" s="32"/>
      <c r="E57" s="33">
        <v>9000</v>
      </c>
      <c r="F57" s="25"/>
      <c r="G57" s="33">
        <v>929</v>
      </c>
    </row>
    <row r="58" spans="1:7" ht="9" customHeight="1">
      <c r="A58" s="32"/>
      <c r="B58" s="32"/>
      <c r="C58" s="32"/>
      <c r="D58" s="32"/>
      <c r="E58" s="12"/>
      <c r="F58" s="25"/>
      <c r="G58" s="34"/>
    </row>
    <row r="59" spans="1:9" ht="13.5" thickBot="1">
      <c r="A59" s="31" t="s">
        <v>257</v>
      </c>
      <c r="B59" s="31"/>
      <c r="C59" s="32"/>
      <c r="D59" s="32"/>
      <c r="E59" s="39">
        <f>SUM(E53:E58)</f>
        <v>34007</v>
      </c>
      <c r="F59" s="25"/>
      <c r="G59" s="39">
        <f>SUM(G53:G57)</f>
        <v>9000</v>
      </c>
      <c r="I59" s="74">
        <f>'BS'!E24+'BS'!E25-Cashflow!E59</f>
        <v>0</v>
      </c>
    </row>
    <row r="60" spans="1:11" ht="12.75" customHeight="1">
      <c r="A60" s="32"/>
      <c r="B60" s="32"/>
      <c r="C60" s="32"/>
      <c r="D60" s="32"/>
      <c r="E60" s="88"/>
      <c r="F60" s="18"/>
      <c r="G60" s="18"/>
      <c r="I60" s="27"/>
      <c r="J60" s="27"/>
      <c r="K60" s="27"/>
    </row>
    <row r="61" spans="1:7" ht="12.75">
      <c r="A61" s="1" t="s">
        <v>42</v>
      </c>
      <c r="E61" s="8"/>
      <c r="F61" s="8"/>
      <c r="G61" s="8"/>
    </row>
    <row r="62" spans="1:7" ht="12.75">
      <c r="A62" s="107" t="s">
        <v>317</v>
      </c>
      <c r="B62" s="107"/>
      <c r="C62" s="107"/>
      <c r="D62" s="107"/>
      <c r="E62" s="107"/>
      <c r="F62" s="107"/>
      <c r="G62" s="107"/>
    </row>
    <row r="63" spans="1:7" ht="26.25" customHeight="1">
      <c r="A63" s="107"/>
      <c r="B63" s="107"/>
      <c r="C63" s="107"/>
      <c r="D63" s="107"/>
      <c r="E63" s="107"/>
      <c r="F63" s="107"/>
      <c r="G63" s="107"/>
    </row>
    <row r="69" ht="12.75">
      <c r="A69" s="3" t="s">
        <v>251</v>
      </c>
    </row>
  </sheetData>
  <sheetProtection password="CF68" sheet="1" objects="1" scenarios="1"/>
  <mergeCells count="1">
    <mergeCell ref="A62:G63"/>
  </mergeCells>
  <printOptions/>
  <pageMargins left="0.75" right="0.75" top="1" bottom="0.6" header="0.5" footer="0.5"/>
  <pageSetup firstPageNumber="4" useFirstPageNumber="1" fitToHeight="1" fitToWidth="1" horizontalDpi="300" verticalDpi="300" orientation="portrait" paperSize="9" scale="83"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423"/>
  <sheetViews>
    <sheetView zoomScale="80" zoomScaleNormal="80" workbookViewId="0" topLeftCell="A1">
      <selection activeCell="B18" sqref="B18:I19"/>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421875" style="3" customWidth="1"/>
    <col min="6" max="6" width="13.7109375" style="3" bestFit="1" customWidth="1"/>
    <col min="7" max="7" width="3.28125" style="3" customWidth="1"/>
    <col min="8" max="8" width="12.421875" style="3" customWidth="1"/>
    <col min="9" max="9" width="17.140625" style="3" customWidth="1"/>
    <col min="10" max="16384" width="9.140625" style="3" customWidth="1"/>
  </cols>
  <sheetData>
    <row r="5" spans="1:5" ht="15.75">
      <c r="A5" s="1"/>
      <c r="B5" s="2" t="s">
        <v>139</v>
      </c>
      <c r="E5" s="1"/>
    </row>
    <row r="7" spans="1:5" ht="12.75">
      <c r="A7" s="1" t="s">
        <v>71</v>
      </c>
      <c r="E7" s="1"/>
    </row>
    <row r="8" spans="1:5" ht="12.75">
      <c r="A8" s="1" t="s">
        <v>268</v>
      </c>
      <c r="E8" s="1"/>
    </row>
    <row r="9" ht="12.75">
      <c r="E9" s="1"/>
    </row>
    <row r="10" ht="12.75">
      <c r="E10" s="1"/>
    </row>
    <row r="11" spans="1:9" ht="12.75">
      <c r="A11" s="31" t="s">
        <v>72</v>
      </c>
      <c r="B11" s="31" t="s">
        <v>73</v>
      </c>
      <c r="C11" s="31"/>
      <c r="D11" s="31"/>
      <c r="E11" s="31"/>
      <c r="F11" s="32"/>
      <c r="G11" s="32"/>
      <c r="H11" s="32"/>
      <c r="I11" s="32"/>
    </row>
    <row r="12" spans="1:9" ht="12.75">
      <c r="A12" s="32"/>
      <c r="B12" s="32"/>
      <c r="C12" s="32"/>
      <c r="D12" s="32"/>
      <c r="E12" s="31"/>
      <c r="F12" s="32"/>
      <c r="G12" s="41"/>
      <c r="H12" s="32"/>
      <c r="I12" s="41"/>
    </row>
    <row r="13" spans="1:9" ht="12.75">
      <c r="A13" s="31" t="s">
        <v>74</v>
      </c>
      <c r="B13" s="31" t="s">
        <v>75</v>
      </c>
      <c r="C13" s="31"/>
      <c r="D13" s="31"/>
      <c r="E13" s="31"/>
      <c r="F13" s="32"/>
      <c r="G13" s="41"/>
      <c r="H13" s="32"/>
      <c r="I13" s="41"/>
    </row>
    <row r="14" spans="1:9" ht="12.75">
      <c r="A14" s="31"/>
      <c r="B14" s="113" t="s">
        <v>236</v>
      </c>
      <c r="C14" s="113"/>
      <c r="D14" s="113"/>
      <c r="E14" s="113"/>
      <c r="F14" s="113"/>
      <c r="G14" s="113"/>
      <c r="H14" s="113"/>
      <c r="I14" s="113"/>
    </row>
    <row r="15" spans="1:9" ht="12.75">
      <c r="A15" s="31"/>
      <c r="B15" s="113"/>
      <c r="C15" s="113"/>
      <c r="D15" s="113"/>
      <c r="E15" s="113"/>
      <c r="F15" s="113"/>
      <c r="G15" s="113"/>
      <c r="H15" s="113"/>
      <c r="I15" s="113"/>
    </row>
    <row r="16" spans="1:9" ht="12.75">
      <c r="A16" s="32"/>
      <c r="B16" s="113"/>
      <c r="C16" s="113"/>
      <c r="D16" s="113"/>
      <c r="E16" s="113"/>
      <c r="F16" s="113"/>
      <c r="G16" s="113"/>
      <c r="H16" s="113"/>
      <c r="I16" s="113"/>
    </row>
    <row r="17" spans="1:9" ht="12.75">
      <c r="A17" s="32"/>
      <c r="B17" s="32"/>
      <c r="C17" s="32"/>
      <c r="D17" s="32"/>
      <c r="E17" s="31"/>
      <c r="F17" s="32"/>
      <c r="G17" s="35"/>
      <c r="H17" s="35"/>
      <c r="I17" s="35"/>
    </row>
    <row r="18" spans="1:9" ht="12.75">
      <c r="A18" s="31"/>
      <c r="B18" s="113" t="s">
        <v>76</v>
      </c>
      <c r="C18" s="113"/>
      <c r="D18" s="113"/>
      <c r="E18" s="113"/>
      <c r="F18" s="113"/>
      <c r="G18" s="113"/>
      <c r="H18" s="113"/>
      <c r="I18" s="113"/>
    </row>
    <row r="19" spans="1:9" ht="12.75">
      <c r="A19" s="32"/>
      <c r="B19" s="113"/>
      <c r="C19" s="113"/>
      <c r="D19" s="113"/>
      <c r="E19" s="113"/>
      <c r="F19" s="113"/>
      <c r="G19" s="113"/>
      <c r="H19" s="113"/>
      <c r="I19" s="113"/>
    </row>
    <row r="20" spans="1:9" ht="12.75">
      <c r="A20" s="32"/>
      <c r="B20" s="32"/>
      <c r="C20" s="32"/>
      <c r="D20" s="32"/>
      <c r="E20" s="32"/>
      <c r="F20" s="32"/>
      <c r="G20" s="18"/>
      <c r="H20" s="18"/>
      <c r="I20" s="19"/>
    </row>
    <row r="21" spans="1:9" ht="12.75">
      <c r="A21" s="32"/>
      <c r="B21" s="113" t="s">
        <v>255</v>
      </c>
      <c r="C21" s="113"/>
      <c r="D21" s="113"/>
      <c r="E21" s="113"/>
      <c r="F21" s="113"/>
      <c r="G21" s="113"/>
      <c r="H21" s="113"/>
      <c r="I21" s="113"/>
    </row>
    <row r="22" spans="1:9" ht="12.75">
      <c r="A22" s="31"/>
      <c r="B22" s="113"/>
      <c r="C22" s="113"/>
      <c r="D22" s="113"/>
      <c r="E22" s="113"/>
      <c r="F22" s="113"/>
      <c r="G22" s="113"/>
      <c r="H22" s="113"/>
      <c r="I22" s="113"/>
    </row>
    <row r="23" spans="1:9" ht="27" customHeight="1">
      <c r="A23" s="32"/>
      <c r="B23" s="113"/>
      <c r="C23" s="113"/>
      <c r="D23" s="113"/>
      <c r="E23" s="113"/>
      <c r="F23" s="113"/>
      <c r="G23" s="113"/>
      <c r="H23" s="113"/>
      <c r="I23" s="113"/>
    </row>
    <row r="24" spans="1:9" ht="12.75">
      <c r="A24" s="32"/>
      <c r="B24" s="65"/>
      <c r="C24" s="65"/>
      <c r="D24" s="65"/>
      <c r="E24" s="65"/>
      <c r="F24" s="65"/>
      <c r="G24" s="65"/>
      <c r="H24" s="65"/>
      <c r="I24" s="65"/>
    </row>
    <row r="25" spans="1:9" ht="12.75">
      <c r="A25" s="32"/>
      <c r="B25" s="118" t="s">
        <v>325</v>
      </c>
      <c r="C25" s="118"/>
      <c r="D25" s="119" t="s">
        <v>326</v>
      </c>
      <c r="E25" s="119"/>
      <c r="F25" s="119"/>
      <c r="G25" s="65"/>
      <c r="H25" s="65"/>
      <c r="I25" s="65"/>
    </row>
    <row r="26" spans="1:9" ht="12.75">
      <c r="A26" s="32"/>
      <c r="B26" s="32" t="s">
        <v>192</v>
      </c>
      <c r="C26" s="32"/>
      <c r="D26" s="65" t="s">
        <v>193</v>
      </c>
      <c r="E26" s="65"/>
      <c r="F26" s="65"/>
      <c r="G26" s="65"/>
      <c r="H26" s="65"/>
      <c r="I26" s="65"/>
    </row>
    <row r="27" spans="1:9" ht="12.75">
      <c r="A27" s="32"/>
      <c r="B27" s="32" t="s">
        <v>327</v>
      </c>
      <c r="C27" s="32"/>
      <c r="D27" s="65" t="s">
        <v>328</v>
      </c>
      <c r="E27" s="65"/>
      <c r="F27" s="65"/>
      <c r="G27" s="65"/>
      <c r="H27" s="65"/>
      <c r="I27" s="65"/>
    </row>
    <row r="28" spans="1:9" ht="12.75">
      <c r="A28" s="32"/>
      <c r="B28" s="32" t="s">
        <v>329</v>
      </c>
      <c r="C28" s="32"/>
      <c r="D28" s="119" t="s">
        <v>330</v>
      </c>
      <c r="E28" s="119"/>
      <c r="F28" s="119"/>
      <c r="G28" s="65"/>
      <c r="H28" s="65"/>
      <c r="I28" s="65"/>
    </row>
    <row r="29" spans="1:9" ht="12.75">
      <c r="A29" s="32"/>
      <c r="B29" s="32" t="s">
        <v>194</v>
      </c>
      <c r="C29" s="65"/>
      <c r="D29" s="119" t="s">
        <v>195</v>
      </c>
      <c r="E29" s="119"/>
      <c r="F29" s="119"/>
      <c r="G29" s="65"/>
      <c r="H29" s="65"/>
      <c r="I29" s="65"/>
    </row>
    <row r="30" spans="1:9" ht="12.75">
      <c r="A30" s="32"/>
      <c r="B30" s="32" t="s">
        <v>331</v>
      </c>
      <c r="C30" s="65"/>
      <c r="D30" s="100" t="s">
        <v>140</v>
      </c>
      <c r="E30" s="100"/>
      <c r="F30" s="100"/>
      <c r="G30" s="65"/>
      <c r="H30" s="65"/>
      <c r="I30" s="65"/>
    </row>
    <row r="31" spans="1:9" ht="12.75">
      <c r="A31" s="32"/>
      <c r="B31" s="32" t="s">
        <v>196</v>
      </c>
      <c r="C31" s="65"/>
      <c r="D31" s="32" t="s">
        <v>197</v>
      </c>
      <c r="E31" s="32"/>
      <c r="F31" s="65"/>
      <c r="G31" s="65"/>
      <c r="H31" s="65"/>
      <c r="I31" s="65"/>
    </row>
    <row r="32" spans="1:9" ht="12.75">
      <c r="A32" s="32"/>
      <c r="B32" s="32" t="s">
        <v>198</v>
      </c>
      <c r="C32" s="65"/>
      <c r="D32" s="119" t="s">
        <v>199</v>
      </c>
      <c r="E32" s="119"/>
      <c r="F32" s="119"/>
      <c r="G32" s="65"/>
      <c r="H32" s="65"/>
      <c r="I32" s="65"/>
    </row>
    <row r="33" spans="1:9" ht="12.75">
      <c r="A33" s="32"/>
      <c r="B33" s="32" t="s">
        <v>200</v>
      </c>
      <c r="C33" s="65"/>
      <c r="D33" s="65" t="s">
        <v>201</v>
      </c>
      <c r="E33" s="65"/>
      <c r="F33" s="65"/>
      <c r="G33" s="65"/>
      <c r="H33" s="65"/>
      <c r="I33" s="65"/>
    </row>
    <row r="34" spans="1:9" ht="12.75">
      <c r="A34" s="32"/>
      <c r="B34" s="32" t="s">
        <v>202</v>
      </c>
      <c r="C34" s="65"/>
      <c r="D34" s="32" t="s">
        <v>234</v>
      </c>
      <c r="E34" s="32"/>
      <c r="F34" s="65"/>
      <c r="G34" s="65"/>
      <c r="H34" s="65"/>
      <c r="I34" s="65"/>
    </row>
    <row r="35" spans="1:9" ht="12.75">
      <c r="A35" s="32"/>
      <c r="B35" s="32" t="s">
        <v>203</v>
      </c>
      <c r="C35" s="65"/>
      <c r="D35" s="119" t="s">
        <v>204</v>
      </c>
      <c r="E35" s="119"/>
      <c r="F35" s="119"/>
      <c r="G35" s="65"/>
      <c r="H35" s="65"/>
      <c r="I35" s="65"/>
    </row>
    <row r="36" spans="1:9" ht="12.75">
      <c r="A36" s="32"/>
      <c r="B36" s="32" t="s">
        <v>205</v>
      </c>
      <c r="C36" s="65"/>
      <c r="D36" s="32" t="s">
        <v>206</v>
      </c>
      <c r="E36" s="32"/>
      <c r="F36" s="65"/>
      <c r="G36" s="65"/>
      <c r="H36" s="65"/>
      <c r="I36" s="65"/>
    </row>
    <row r="37" spans="1:9" ht="12.75">
      <c r="A37" s="32"/>
      <c r="B37" s="32" t="s">
        <v>207</v>
      </c>
      <c r="C37" s="65"/>
      <c r="D37" s="65" t="s">
        <v>208</v>
      </c>
      <c r="E37" s="65"/>
      <c r="F37" s="65"/>
      <c r="G37" s="65"/>
      <c r="H37" s="65"/>
      <c r="I37" s="65"/>
    </row>
    <row r="38" spans="1:9" ht="12.75">
      <c r="A38" s="32"/>
      <c r="B38" s="32" t="s">
        <v>209</v>
      </c>
      <c r="C38" s="65"/>
      <c r="D38" s="65" t="s">
        <v>210</v>
      </c>
      <c r="E38" s="65"/>
      <c r="F38" s="65"/>
      <c r="G38" s="65"/>
      <c r="H38" s="65"/>
      <c r="I38" s="65"/>
    </row>
    <row r="39" spans="1:9" ht="12.75">
      <c r="A39" s="32"/>
      <c r="B39" s="65"/>
      <c r="C39" s="65"/>
      <c r="D39" s="65"/>
      <c r="E39" s="65"/>
      <c r="F39" s="65"/>
      <c r="G39" s="65"/>
      <c r="H39" s="65"/>
      <c r="I39" s="65"/>
    </row>
    <row r="40" spans="1:9" ht="25.5" customHeight="1">
      <c r="A40" s="32"/>
      <c r="B40" s="118" t="s">
        <v>332</v>
      </c>
      <c r="C40" s="110"/>
      <c r="D40" s="110"/>
      <c r="E40" s="110"/>
      <c r="F40" s="110"/>
      <c r="G40" s="110"/>
      <c r="H40" s="110"/>
      <c r="I40" s="110"/>
    </row>
    <row r="41" spans="1:9" ht="12.75">
      <c r="A41" s="32"/>
      <c r="B41" s="65"/>
      <c r="C41" s="65"/>
      <c r="D41" s="65"/>
      <c r="E41" s="65"/>
      <c r="F41" s="65"/>
      <c r="G41" s="65"/>
      <c r="H41" s="65"/>
      <c r="I41" s="65"/>
    </row>
    <row r="42" spans="1:9" ht="12.75">
      <c r="A42" s="32"/>
      <c r="B42" s="113" t="s">
        <v>318</v>
      </c>
      <c r="C42" s="113"/>
      <c r="D42" s="113"/>
      <c r="E42" s="113"/>
      <c r="F42" s="113"/>
      <c r="G42" s="113"/>
      <c r="H42" s="113"/>
      <c r="I42" s="113"/>
    </row>
    <row r="43" spans="1:9" ht="26.25" customHeight="1">
      <c r="A43" s="32"/>
      <c r="B43" s="113"/>
      <c r="C43" s="113"/>
      <c r="D43" s="113"/>
      <c r="E43" s="113"/>
      <c r="F43" s="113"/>
      <c r="G43" s="113"/>
      <c r="H43" s="113"/>
      <c r="I43" s="113"/>
    </row>
    <row r="44" spans="1:9" ht="12.75">
      <c r="A44" s="32"/>
      <c r="B44" s="32"/>
      <c r="C44" s="32"/>
      <c r="D44" s="32"/>
      <c r="E44" s="32"/>
      <c r="F44" s="32"/>
      <c r="G44" s="18"/>
      <c r="H44" s="18"/>
      <c r="I44" s="19"/>
    </row>
    <row r="45" spans="1:9" ht="12.75">
      <c r="A45" s="31" t="s">
        <v>77</v>
      </c>
      <c r="B45" s="31" t="s">
        <v>78</v>
      </c>
      <c r="C45" s="31"/>
      <c r="D45" s="31"/>
      <c r="E45" s="32"/>
      <c r="F45" s="32"/>
      <c r="G45" s="18"/>
      <c r="H45" s="18"/>
      <c r="I45" s="19"/>
    </row>
    <row r="46" spans="1:9" ht="12.75">
      <c r="A46" s="32"/>
      <c r="B46" s="32" t="s">
        <v>190</v>
      </c>
      <c r="C46" s="32"/>
      <c r="D46" s="32"/>
      <c r="E46" s="32"/>
      <c r="F46" s="32"/>
      <c r="G46" s="18"/>
      <c r="H46" s="18"/>
      <c r="I46" s="18"/>
    </row>
    <row r="47" spans="1:9" ht="12.75">
      <c r="A47" s="31"/>
      <c r="B47" s="32"/>
      <c r="C47" s="32"/>
      <c r="D47" s="32"/>
      <c r="E47" s="32"/>
      <c r="F47" s="32"/>
      <c r="G47" s="18"/>
      <c r="H47" s="18"/>
      <c r="I47" s="18"/>
    </row>
    <row r="48" spans="1:9" ht="12.75">
      <c r="A48" s="31" t="s">
        <v>79</v>
      </c>
      <c r="B48" s="31" t="s">
        <v>80</v>
      </c>
      <c r="C48" s="31"/>
      <c r="D48" s="31"/>
      <c r="E48" s="32"/>
      <c r="F48" s="32"/>
      <c r="G48" s="18"/>
      <c r="H48" s="18"/>
      <c r="I48" s="19"/>
    </row>
    <row r="49" spans="1:9" ht="12.75">
      <c r="A49" s="32"/>
      <c r="B49" s="113" t="s">
        <v>81</v>
      </c>
      <c r="C49" s="113"/>
      <c r="D49" s="113"/>
      <c r="E49" s="113"/>
      <c r="F49" s="113"/>
      <c r="G49" s="113"/>
      <c r="H49" s="113"/>
      <c r="I49" s="113"/>
    </row>
    <row r="50" spans="1:9" ht="12.75">
      <c r="A50" s="32"/>
      <c r="B50" s="32"/>
      <c r="C50" s="32"/>
      <c r="D50" s="32"/>
      <c r="E50" s="32"/>
      <c r="F50" s="32"/>
      <c r="G50" s="18"/>
      <c r="H50" s="18"/>
      <c r="I50" s="19"/>
    </row>
    <row r="51" spans="1:9" ht="12.75">
      <c r="A51" s="31" t="s">
        <v>82</v>
      </c>
      <c r="B51" s="31" t="s">
        <v>83</v>
      </c>
      <c r="C51" s="31"/>
      <c r="D51" s="31"/>
      <c r="E51" s="32"/>
      <c r="F51" s="32"/>
      <c r="G51" s="18"/>
      <c r="H51" s="18"/>
      <c r="I51" s="19"/>
    </row>
    <row r="52" spans="1:9" ht="27" customHeight="1">
      <c r="A52" s="32"/>
      <c r="B52" s="113" t="s">
        <v>178</v>
      </c>
      <c r="C52" s="113"/>
      <c r="D52" s="113"/>
      <c r="E52" s="113"/>
      <c r="F52" s="113"/>
      <c r="G52" s="113"/>
      <c r="H52" s="113"/>
      <c r="I52" s="113"/>
    </row>
    <row r="53" spans="1:9" ht="12.75">
      <c r="A53" s="32"/>
      <c r="B53" s="32"/>
      <c r="C53" s="32"/>
      <c r="D53" s="32"/>
      <c r="E53" s="32"/>
      <c r="F53" s="32"/>
      <c r="G53" s="18"/>
      <c r="H53" s="18"/>
      <c r="I53" s="19"/>
    </row>
    <row r="54" spans="1:9" ht="12.75">
      <c r="A54" s="32"/>
      <c r="B54" s="32"/>
      <c r="C54" s="32"/>
      <c r="D54" s="32"/>
      <c r="E54" s="32"/>
      <c r="F54" s="32"/>
      <c r="G54" s="18"/>
      <c r="H54" s="18"/>
      <c r="I54" s="19"/>
    </row>
    <row r="55" spans="5:9" ht="12.75">
      <c r="E55" s="32"/>
      <c r="F55" s="32"/>
      <c r="G55" s="32"/>
      <c r="H55" s="32"/>
      <c r="I55" s="32"/>
    </row>
    <row r="56" spans="5:9" ht="12.75">
      <c r="E56" s="32"/>
      <c r="F56" s="32"/>
      <c r="G56" s="32"/>
      <c r="H56" s="32"/>
      <c r="I56" s="32"/>
    </row>
    <row r="57" spans="5:9" ht="12.75">
      <c r="E57" s="32"/>
      <c r="F57" s="32"/>
      <c r="G57" s="32"/>
      <c r="H57" s="32"/>
      <c r="I57" s="32"/>
    </row>
    <row r="58" spans="5:9" ht="12.75">
      <c r="E58" s="32"/>
      <c r="F58" s="32"/>
      <c r="G58" s="32"/>
      <c r="H58" s="32"/>
      <c r="I58" s="32"/>
    </row>
    <row r="59" spans="2:9" ht="15.75">
      <c r="B59" s="2" t="s">
        <v>139</v>
      </c>
      <c r="E59" s="32"/>
      <c r="F59" s="32"/>
      <c r="G59" s="32"/>
      <c r="H59" s="32"/>
      <c r="I59" s="32"/>
    </row>
    <row r="60" spans="5:9" ht="12.75">
      <c r="E60" s="32"/>
      <c r="F60" s="32"/>
      <c r="G60" s="32"/>
      <c r="H60" s="32"/>
      <c r="I60" s="32"/>
    </row>
    <row r="61" spans="1:9" ht="12.75">
      <c r="A61" s="1" t="s">
        <v>71</v>
      </c>
      <c r="E61" s="32"/>
      <c r="F61" s="32"/>
      <c r="G61" s="32"/>
      <c r="H61" s="32"/>
      <c r="I61" s="32"/>
    </row>
    <row r="62" spans="1:9" ht="12.75">
      <c r="A62" s="1" t="s">
        <v>268</v>
      </c>
      <c r="E62" s="32"/>
      <c r="F62" s="32"/>
      <c r="G62" s="32"/>
      <c r="H62" s="32"/>
      <c r="I62" s="32"/>
    </row>
    <row r="63" spans="5:9" ht="12.75">
      <c r="E63" s="32"/>
      <c r="F63" s="32"/>
      <c r="G63" s="32"/>
      <c r="H63" s="32"/>
      <c r="I63" s="32"/>
    </row>
    <row r="64" spans="5:9" ht="12.75">
      <c r="E64" s="32"/>
      <c r="F64" s="32"/>
      <c r="G64" s="32"/>
      <c r="H64" s="32"/>
      <c r="I64" s="32"/>
    </row>
    <row r="65" spans="1:9" ht="12.75">
      <c r="A65" s="31" t="s">
        <v>72</v>
      </c>
      <c r="B65" s="31" t="s">
        <v>93</v>
      </c>
      <c r="C65" s="31"/>
      <c r="D65" s="31"/>
      <c r="E65" s="32"/>
      <c r="F65" s="32"/>
      <c r="G65" s="32"/>
      <c r="H65" s="32"/>
      <c r="I65" s="32"/>
    </row>
    <row r="66" spans="1:9" ht="12.75">
      <c r="A66" s="32"/>
      <c r="B66" s="32"/>
      <c r="C66" s="32"/>
      <c r="D66" s="32"/>
      <c r="E66" s="32"/>
      <c r="F66" s="32"/>
      <c r="G66" s="32"/>
      <c r="H66" s="32"/>
      <c r="I66" s="32"/>
    </row>
    <row r="67" spans="1:9" ht="12.75">
      <c r="A67" s="31" t="s">
        <v>84</v>
      </c>
      <c r="B67" s="31" t="s">
        <v>85</v>
      </c>
      <c r="C67" s="31"/>
      <c r="D67" s="31"/>
      <c r="E67" s="32"/>
      <c r="F67" s="32"/>
      <c r="G67" s="18"/>
      <c r="H67" s="18"/>
      <c r="I67" s="19"/>
    </row>
    <row r="68" spans="1:9" ht="12.75">
      <c r="A68" s="32"/>
      <c r="B68" s="113" t="s">
        <v>86</v>
      </c>
      <c r="C68" s="113"/>
      <c r="D68" s="113"/>
      <c r="E68" s="113"/>
      <c r="F68" s="113"/>
      <c r="G68" s="113"/>
      <c r="H68" s="113"/>
      <c r="I68" s="113"/>
    </row>
    <row r="69" spans="1:9" ht="12.75">
      <c r="A69" s="31"/>
      <c r="B69" s="113"/>
      <c r="C69" s="113"/>
      <c r="D69" s="113"/>
      <c r="E69" s="113"/>
      <c r="F69" s="113"/>
      <c r="G69" s="113"/>
      <c r="H69" s="113"/>
      <c r="I69" s="113"/>
    </row>
    <row r="70" spans="1:9" ht="12.75">
      <c r="A70" s="31"/>
      <c r="B70" s="65"/>
      <c r="C70" s="65"/>
      <c r="D70" s="65"/>
      <c r="E70" s="65"/>
      <c r="F70" s="65"/>
      <c r="G70" s="65"/>
      <c r="H70" s="65"/>
      <c r="I70" s="65"/>
    </row>
    <row r="71" spans="1:9" ht="12.75">
      <c r="A71" s="31" t="s">
        <v>87</v>
      </c>
      <c r="B71" s="31" t="s">
        <v>88</v>
      </c>
      <c r="C71" s="31"/>
      <c r="D71" s="31"/>
      <c r="E71" s="32"/>
      <c r="F71" s="32"/>
      <c r="G71" s="19"/>
      <c r="H71" s="18"/>
      <c r="I71" s="19"/>
    </row>
    <row r="72" spans="1:9" ht="12.75">
      <c r="A72" s="32"/>
      <c r="B72" s="114" t="s">
        <v>321</v>
      </c>
      <c r="C72" s="114"/>
      <c r="D72" s="114"/>
      <c r="E72" s="114"/>
      <c r="F72" s="114"/>
      <c r="G72" s="114"/>
      <c r="H72" s="114"/>
      <c r="I72" s="114"/>
    </row>
    <row r="73" spans="1:9" ht="27" customHeight="1">
      <c r="A73" s="32"/>
      <c r="B73" s="114"/>
      <c r="C73" s="114"/>
      <c r="D73" s="114"/>
      <c r="E73" s="114"/>
      <c r="F73" s="114"/>
      <c r="G73" s="114"/>
      <c r="H73" s="114"/>
      <c r="I73" s="114"/>
    </row>
    <row r="74" spans="1:9" ht="12.75">
      <c r="A74" s="32"/>
      <c r="B74" s="10" t="s">
        <v>11</v>
      </c>
      <c r="C74" s="119" t="s">
        <v>323</v>
      </c>
      <c r="D74" s="119"/>
      <c r="E74" s="119"/>
      <c r="F74" s="119"/>
      <c r="G74" s="119"/>
      <c r="H74" s="119"/>
      <c r="I74" s="119"/>
    </row>
    <row r="75" spans="1:9" ht="12.75">
      <c r="A75" s="32"/>
      <c r="B75" s="10" t="s">
        <v>14</v>
      </c>
      <c r="C75" s="118" t="s">
        <v>322</v>
      </c>
      <c r="D75" s="118"/>
      <c r="E75" s="118"/>
      <c r="F75" s="118"/>
      <c r="G75" s="118"/>
      <c r="H75" s="118"/>
      <c r="I75" s="118"/>
    </row>
    <row r="76" spans="1:9" ht="12.75">
      <c r="A76" s="32"/>
      <c r="B76" s="65"/>
      <c r="C76" s="65"/>
      <c r="D76" s="65"/>
      <c r="E76" s="65"/>
      <c r="F76" s="65"/>
      <c r="G76" s="65"/>
      <c r="H76" s="65"/>
      <c r="I76" s="65"/>
    </row>
    <row r="77" spans="1:9" ht="12.75">
      <c r="A77" s="31" t="s">
        <v>89</v>
      </c>
      <c r="B77" s="31" t="s">
        <v>90</v>
      </c>
      <c r="C77" s="31"/>
      <c r="D77" s="31"/>
      <c r="E77" s="32"/>
      <c r="F77" s="32"/>
      <c r="G77" s="18"/>
      <c r="H77" s="18"/>
      <c r="I77" s="18"/>
    </row>
    <row r="78" spans="1:9" ht="12.75">
      <c r="A78" s="31"/>
      <c r="B78" s="32" t="s">
        <v>180</v>
      </c>
      <c r="C78" s="32"/>
      <c r="D78" s="32"/>
      <c r="E78" s="32"/>
      <c r="F78" s="32"/>
      <c r="G78" s="18"/>
      <c r="H78" s="18"/>
      <c r="I78" s="18"/>
    </row>
    <row r="79" spans="1:9" ht="12.75">
      <c r="A79" s="32"/>
      <c r="B79" s="32"/>
      <c r="C79" s="32"/>
      <c r="D79" s="32"/>
      <c r="E79" s="32"/>
      <c r="F79" s="32"/>
      <c r="G79" s="32"/>
      <c r="H79" s="32"/>
      <c r="I79" s="32"/>
    </row>
    <row r="80" spans="1:9" ht="12.75">
      <c r="A80" s="31" t="s">
        <v>91</v>
      </c>
      <c r="B80" s="31" t="s">
        <v>92</v>
      </c>
      <c r="C80" s="32"/>
      <c r="D80" s="32"/>
      <c r="E80" s="32"/>
      <c r="F80" s="32"/>
      <c r="G80" s="32"/>
      <c r="H80" s="32"/>
      <c r="I80" s="32"/>
    </row>
    <row r="81" spans="1:9" ht="12.75">
      <c r="A81" s="31"/>
      <c r="B81" s="44" t="s">
        <v>155</v>
      </c>
      <c r="C81" s="32"/>
      <c r="D81" s="32"/>
      <c r="E81" s="32"/>
      <c r="F81" s="32"/>
      <c r="G81" s="32"/>
      <c r="H81" s="32"/>
      <c r="I81" s="32"/>
    </row>
    <row r="82" spans="1:9" ht="20.25" customHeight="1">
      <c r="A82" s="32"/>
      <c r="B82" s="116" t="s">
        <v>168</v>
      </c>
      <c r="C82" s="116"/>
      <c r="D82" s="116"/>
      <c r="E82" s="116"/>
      <c r="F82" s="116"/>
      <c r="G82" s="116"/>
      <c r="H82" s="116"/>
      <c r="I82" s="116"/>
    </row>
    <row r="83" spans="1:9" ht="20.25" customHeight="1">
      <c r="A83" s="32"/>
      <c r="B83" s="116"/>
      <c r="C83" s="116"/>
      <c r="D83" s="116"/>
      <c r="E83" s="116"/>
      <c r="F83" s="116"/>
      <c r="G83" s="116"/>
      <c r="H83" s="116"/>
      <c r="I83" s="116"/>
    </row>
    <row r="84" spans="1:9" ht="12.75">
      <c r="A84" s="31"/>
      <c r="B84" s="31"/>
      <c r="C84" s="32"/>
      <c r="D84" s="32"/>
      <c r="E84" s="32"/>
      <c r="F84" s="32"/>
      <c r="G84" s="32"/>
      <c r="H84" s="32"/>
      <c r="I84" s="32"/>
    </row>
    <row r="85" spans="1:9" ht="12.75">
      <c r="A85" s="32"/>
      <c r="B85" s="44" t="s">
        <v>188</v>
      </c>
      <c r="C85" s="32"/>
      <c r="D85" s="32"/>
      <c r="E85" s="32"/>
      <c r="F85" s="32"/>
      <c r="G85" s="32"/>
      <c r="H85" s="32"/>
      <c r="I85" s="32"/>
    </row>
    <row r="86" spans="1:9" ht="12.75">
      <c r="A86" s="32"/>
      <c r="B86" s="32" t="s">
        <v>156</v>
      </c>
      <c r="C86" s="32"/>
      <c r="D86" s="32"/>
      <c r="E86" s="32"/>
      <c r="F86" s="32"/>
      <c r="G86" s="32"/>
      <c r="H86" s="32"/>
      <c r="I86" s="32"/>
    </row>
    <row r="87" spans="1:9" ht="12.75">
      <c r="A87" s="32"/>
      <c r="B87" s="32"/>
      <c r="C87" s="32"/>
      <c r="D87" s="32"/>
      <c r="E87" s="32"/>
      <c r="F87" s="32"/>
      <c r="G87" s="32"/>
      <c r="H87" s="32"/>
      <c r="I87" s="32"/>
    </row>
    <row r="88" spans="1:9" ht="12.75">
      <c r="A88" s="32"/>
      <c r="B88" s="32"/>
      <c r="C88" s="32"/>
      <c r="D88" s="32"/>
      <c r="E88" s="89" t="s">
        <v>20</v>
      </c>
      <c r="F88" s="89"/>
      <c r="G88" s="32"/>
      <c r="H88" s="89" t="s">
        <v>21</v>
      </c>
      <c r="I88" s="89"/>
    </row>
    <row r="89" spans="1:9" ht="12.75">
      <c r="A89" s="32"/>
      <c r="B89" s="32"/>
      <c r="C89" s="32"/>
      <c r="D89" s="32"/>
      <c r="E89" s="5"/>
      <c r="F89" s="6" t="s">
        <v>25</v>
      </c>
      <c r="G89" s="32"/>
      <c r="H89" s="5"/>
      <c r="I89" s="6" t="s">
        <v>25</v>
      </c>
    </row>
    <row r="90" spans="1:9" ht="12.75">
      <c r="A90" s="32"/>
      <c r="B90" s="32"/>
      <c r="C90" s="32"/>
      <c r="D90" s="32"/>
      <c r="E90" s="6" t="s">
        <v>22</v>
      </c>
      <c r="F90" s="6" t="s">
        <v>23</v>
      </c>
      <c r="G90" s="32"/>
      <c r="H90" s="6" t="s">
        <v>22</v>
      </c>
      <c r="I90" s="6" t="s">
        <v>23</v>
      </c>
    </row>
    <row r="91" spans="1:9" ht="12.75">
      <c r="A91" s="32"/>
      <c r="B91" s="32"/>
      <c r="C91" s="32"/>
      <c r="D91" s="32"/>
      <c r="E91" s="6" t="s">
        <v>23</v>
      </c>
      <c r="F91" s="6" t="s">
        <v>26</v>
      </c>
      <c r="G91" s="32"/>
      <c r="H91" s="6" t="s">
        <v>23</v>
      </c>
      <c r="I91" s="6" t="s">
        <v>26</v>
      </c>
    </row>
    <row r="92" spans="1:9" ht="12.75">
      <c r="A92" s="32"/>
      <c r="B92" s="32"/>
      <c r="C92" s="32"/>
      <c r="D92" s="32"/>
      <c r="E92" s="6" t="s">
        <v>24</v>
      </c>
      <c r="F92" s="6" t="s">
        <v>24</v>
      </c>
      <c r="G92" s="6"/>
      <c r="H92" s="6" t="s">
        <v>27</v>
      </c>
      <c r="I92" s="6" t="s">
        <v>28</v>
      </c>
    </row>
    <row r="93" spans="1:9" ht="12.75">
      <c r="A93" s="32"/>
      <c r="B93" s="32"/>
      <c r="C93" s="32"/>
      <c r="D93" s="32"/>
      <c r="E93" s="6"/>
      <c r="F93" s="6"/>
      <c r="G93" s="6"/>
      <c r="H93" s="6"/>
      <c r="I93" s="6"/>
    </row>
    <row r="94" spans="1:9" ht="12.75">
      <c r="A94" s="32"/>
      <c r="B94" s="32"/>
      <c r="C94" s="32"/>
      <c r="D94" s="32"/>
      <c r="E94" s="7" t="s">
        <v>269</v>
      </c>
      <c r="F94" s="7" t="s">
        <v>238</v>
      </c>
      <c r="G94" s="32"/>
      <c r="H94" s="7" t="s">
        <v>269</v>
      </c>
      <c r="I94" s="7" t="s">
        <v>238</v>
      </c>
    </row>
    <row r="95" spans="1:9" ht="12.75">
      <c r="A95" s="32"/>
      <c r="B95" s="32"/>
      <c r="C95" s="32"/>
      <c r="D95" s="32"/>
      <c r="E95" s="7" t="s">
        <v>29</v>
      </c>
      <c r="F95" s="7" t="s">
        <v>29</v>
      </c>
      <c r="G95" s="32"/>
      <c r="H95" s="7" t="s">
        <v>29</v>
      </c>
      <c r="I95" s="7" t="s">
        <v>29</v>
      </c>
    </row>
    <row r="96" spans="1:9" ht="12.75">
      <c r="A96" s="32"/>
      <c r="B96" s="32"/>
      <c r="C96" s="32"/>
      <c r="D96" s="32"/>
      <c r="E96" s="32"/>
      <c r="G96" s="32"/>
      <c r="H96" s="7"/>
      <c r="I96" s="32"/>
    </row>
    <row r="97" spans="1:9" ht="12.75">
      <c r="A97" s="32"/>
      <c r="B97" s="32" t="s">
        <v>157</v>
      </c>
      <c r="C97" s="32"/>
      <c r="D97" s="32"/>
      <c r="E97" s="46">
        <f>E100-E99-E98</f>
        <v>5317</v>
      </c>
      <c r="F97" s="27">
        <v>2271</v>
      </c>
      <c r="G97" s="32"/>
      <c r="H97" s="45">
        <f>H100-H99-H98</f>
        <v>16751</v>
      </c>
      <c r="I97" s="45">
        <v>6246</v>
      </c>
    </row>
    <row r="98" spans="1:9" ht="12.75">
      <c r="A98" s="32"/>
      <c r="B98" s="32" t="s">
        <v>158</v>
      </c>
      <c r="C98" s="32"/>
      <c r="D98" s="32"/>
      <c r="E98" s="46">
        <v>37</v>
      </c>
      <c r="F98" s="27">
        <v>55</v>
      </c>
      <c r="G98" s="32"/>
      <c r="H98" s="45">
        <v>152</v>
      </c>
      <c r="I98" s="45">
        <v>895</v>
      </c>
    </row>
    <row r="99" spans="1:9" ht="12.75">
      <c r="A99" s="32"/>
      <c r="B99" s="32" t="s">
        <v>244</v>
      </c>
      <c r="C99" s="32"/>
      <c r="D99" s="32"/>
      <c r="E99" s="46">
        <v>0</v>
      </c>
      <c r="F99" s="27">
        <v>0</v>
      </c>
      <c r="G99" s="32"/>
      <c r="H99" s="90">
        <v>0</v>
      </c>
      <c r="I99" s="45">
        <v>600</v>
      </c>
    </row>
    <row r="100" spans="1:9" ht="13.5" thickBot="1">
      <c r="A100" s="32"/>
      <c r="B100" s="32"/>
      <c r="C100" s="32"/>
      <c r="D100" s="32"/>
      <c r="E100" s="47">
        <f>'IS'!D21</f>
        <v>5354</v>
      </c>
      <c r="F100" s="47">
        <f>SUM(F97:F99)</f>
        <v>2326</v>
      </c>
      <c r="G100" s="32"/>
      <c r="H100" s="47">
        <f>'IS'!G21</f>
        <v>16903</v>
      </c>
      <c r="I100" s="47">
        <f>SUM(I97:I99)</f>
        <v>7741</v>
      </c>
    </row>
    <row r="101" spans="1:9" ht="13.5" thickTop="1">
      <c r="A101" s="32"/>
      <c r="B101" s="32"/>
      <c r="C101" s="32"/>
      <c r="D101" s="32"/>
      <c r="E101" s="32"/>
      <c r="F101" s="32"/>
      <c r="G101" s="45"/>
      <c r="H101" s="46"/>
      <c r="I101" s="46"/>
    </row>
    <row r="102" spans="1:9" ht="12.75">
      <c r="A102" s="31" t="s">
        <v>94</v>
      </c>
      <c r="B102" s="31" t="s">
        <v>95</v>
      </c>
      <c r="C102" s="31"/>
      <c r="D102" s="31"/>
      <c r="E102" s="32"/>
      <c r="F102" s="32"/>
      <c r="G102" s="32"/>
      <c r="H102" s="32"/>
      <c r="I102" s="32"/>
    </row>
    <row r="103" spans="1:9" ht="12.75">
      <c r="A103" s="32"/>
      <c r="B103" s="116" t="s">
        <v>159</v>
      </c>
      <c r="C103" s="116"/>
      <c r="D103" s="116"/>
      <c r="E103" s="116"/>
      <c r="F103" s="116"/>
      <c r="G103" s="116"/>
      <c r="H103" s="116"/>
      <c r="I103" s="116"/>
    </row>
    <row r="104" spans="1:9" ht="12.75">
      <c r="A104" s="32"/>
      <c r="B104" s="116"/>
      <c r="C104" s="116"/>
      <c r="D104" s="116"/>
      <c r="E104" s="116"/>
      <c r="F104" s="116"/>
      <c r="G104" s="116"/>
      <c r="H104" s="116"/>
      <c r="I104" s="116"/>
    </row>
    <row r="105" spans="1:9" ht="12.75">
      <c r="A105" s="32"/>
      <c r="B105" s="42"/>
      <c r="C105" s="42"/>
      <c r="D105" s="42"/>
      <c r="E105" s="42"/>
      <c r="F105" s="42"/>
      <c r="G105" s="42"/>
      <c r="H105" s="42"/>
      <c r="I105" s="42"/>
    </row>
    <row r="106" spans="1:9" ht="12.75">
      <c r="A106" s="32"/>
      <c r="B106" s="42"/>
      <c r="C106" s="42"/>
      <c r="D106" s="42"/>
      <c r="E106" s="42"/>
      <c r="F106" s="42"/>
      <c r="G106" s="42"/>
      <c r="H106" s="42"/>
      <c r="I106" s="42"/>
    </row>
    <row r="107" spans="1:9" ht="12.75">
      <c r="A107" s="32"/>
      <c r="B107" s="42"/>
      <c r="C107" s="42"/>
      <c r="D107" s="42"/>
      <c r="E107" s="42"/>
      <c r="F107" s="42"/>
      <c r="G107" s="42"/>
      <c r="H107" s="42"/>
      <c r="I107" s="42"/>
    </row>
    <row r="108" spans="1:9" ht="12.75">
      <c r="A108" s="32"/>
      <c r="B108" s="42"/>
      <c r="C108" s="42"/>
      <c r="D108" s="42"/>
      <c r="E108" s="42"/>
      <c r="F108" s="42"/>
      <c r="G108" s="42"/>
      <c r="H108" s="42"/>
      <c r="I108" s="42"/>
    </row>
    <row r="109" spans="1:9" ht="12.75">
      <c r="A109" s="31"/>
      <c r="B109" s="42"/>
      <c r="C109" s="42"/>
      <c r="D109" s="42"/>
      <c r="E109" s="42"/>
      <c r="F109" s="42"/>
      <c r="G109" s="42"/>
      <c r="H109" s="42"/>
      <c r="I109" s="42"/>
    </row>
    <row r="110" ht="12.75">
      <c r="E110" s="32"/>
    </row>
    <row r="111" ht="12.75">
      <c r="E111" s="32"/>
    </row>
    <row r="112" ht="12.75">
      <c r="E112" s="32"/>
    </row>
    <row r="113" ht="12.75">
      <c r="E113" s="32"/>
    </row>
    <row r="114" spans="2:5" ht="15.75">
      <c r="B114" s="2" t="s">
        <v>139</v>
      </c>
      <c r="E114" s="32"/>
    </row>
    <row r="115" ht="12.75">
      <c r="E115" s="32"/>
    </row>
    <row r="116" spans="1:5" ht="12.75">
      <c r="A116" s="1" t="s">
        <v>71</v>
      </c>
      <c r="E116" s="32"/>
    </row>
    <row r="117" spans="1:5" ht="12.75">
      <c r="A117" s="1" t="s">
        <v>268</v>
      </c>
      <c r="E117" s="32"/>
    </row>
    <row r="118" ht="12.75">
      <c r="E118" s="32"/>
    </row>
    <row r="119" ht="12.75">
      <c r="E119" s="32"/>
    </row>
    <row r="120" spans="1:5" ht="12.75">
      <c r="A120" s="31" t="s">
        <v>72</v>
      </c>
      <c r="B120" s="31" t="s">
        <v>93</v>
      </c>
      <c r="C120" s="31"/>
      <c r="E120" s="32"/>
    </row>
    <row r="121" spans="1:5" ht="12.75">
      <c r="A121" s="31"/>
      <c r="B121" s="31"/>
      <c r="C121" s="31"/>
      <c r="E121" s="32"/>
    </row>
    <row r="122" spans="1:9" ht="12.75">
      <c r="A122" s="31" t="s">
        <v>96</v>
      </c>
      <c r="B122" s="31" t="s">
        <v>97</v>
      </c>
      <c r="C122" s="31"/>
      <c r="D122" s="31"/>
      <c r="E122" s="32"/>
      <c r="F122" s="32"/>
      <c r="G122" s="32"/>
      <c r="H122" s="32"/>
      <c r="I122" s="32"/>
    </row>
    <row r="123" spans="1:9" ht="12.75">
      <c r="A123" s="31"/>
      <c r="B123" s="92" t="s">
        <v>319</v>
      </c>
      <c r="C123" s="92"/>
      <c r="D123" s="92"/>
      <c r="E123" s="92"/>
      <c r="F123" s="92"/>
      <c r="G123" s="92"/>
      <c r="H123" s="92"/>
      <c r="I123" s="92"/>
    </row>
    <row r="124" spans="1:9" ht="39" customHeight="1">
      <c r="A124" s="31"/>
      <c r="B124" s="10" t="s">
        <v>11</v>
      </c>
      <c r="C124" s="120" t="s">
        <v>333</v>
      </c>
      <c r="D124" s="120"/>
      <c r="E124" s="120"/>
      <c r="F124" s="120"/>
      <c r="G124" s="120"/>
      <c r="H124" s="120"/>
      <c r="I124" s="120"/>
    </row>
    <row r="125" spans="1:9" ht="12.75">
      <c r="A125" s="31"/>
      <c r="B125" s="10"/>
      <c r="C125" s="91"/>
      <c r="D125" s="91"/>
      <c r="E125" s="91"/>
      <c r="F125" s="91"/>
      <c r="G125" s="91"/>
      <c r="H125" s="91"/>
      <c r="I125" s="91"/>
    </row>
    <row r="126" spans="1:9" ht="77.25" customHeight="1">
      <c r="A126" s="31"/>
      <c r="B126" s="10" t="s">
        <v>14</v>
      </c>
      <c r="C126" s="120" t="s">
        <v>334</v>
      </c>
      <c r="D126" s="120"/>
      <c r="E126" s="120"/>
      <c r="F126" s="120"/>
      <c r="G126" s="120"/>
      <c r="H126" s="120"/>
      <c r="I126" s="120"/>
    </row>
    <row r="127" spans="1:9" ht="12.75">
      <c r="A127" s="31"/>
      <c r="B127" s="10"/>
      <c r="C127" s="91"/>
      <c r="D127" s="91"/>
      <c r="E127" s="91"/>
      <c r="F127" s="91"/>
      <c r="G127" s="91"/>
      <c r="H127" s="91"/>
      <c r="I127" s="91"/>
    </row>
    <row r="128" spans="1:9" ht="133.5" customHeight="1">
      <c r="A128" s="31"/>
      <c r="B128" s="10" t="s">
        <v>15</v>
      </c>
      <c r="C128" s="117" t="s">
        <v>1</v>
      </c>
      <c r="D128" s="117"/>
      <c r="E128" s="117"/>
      <c r="F128" s="117"/>
      <c r="G128" s="117"/>
      <c r="H128" s="117"/>
      <c r="I128" s="117"/>
    </row>
    <row r="129" spans="1:9" ht="12.75">
      <c r="A129" s="31"/>
      <c r="B129" s="10"/>
      <c r="C129" s="91"/>
      <c r="D129" s="91"/>
      <c r="E129" s="91"/>
      <c r="F129" s="91"/>
      <c r="G129" s="91"/>
      <c r="H129" s="91"/>
      <c r="I129" s="91"/>
    </row>
    <row r="130" spans="1:2" ht="12.75">
      <c r="A130" s="31" t="s">
        <v>98</v>
      </c>
      <c r="B130" s="31" t="s">
        <v>99</v>
      </c>
    </row>
    <row r="131" spans="2:9" ht="12.75">
      <c r="B131" s="107" t="s">
        <v>160</v>
      </c>
      <c r="C131" s="107"/>
      <c r="D131" s="107"/>
      <c r="E131" s="107"/>
      <c r="F131" s="107"/>
      <c r="G131" s="107"/>
      <c r="H131" s="107"/>
      <c r="I131" s="107"/>
    </row>
    <row r="132" spans="2:10" ht="12.75">
      <c r="B132" s="17"/>
      <c r="C132" s="17"/>
      <c r="D132" s="17"/>
      <c r="E132" s="17"/>
      <c r="F132" s="17"/>
      <c r="G132" s="17"/>
      <c r="H132" s="17"/>
      <c r="I132" s="17"/>
      <c r="J132" s="17"/>
    </row>
    <row r="133" spans="1:2" ht="12.75">
      <c r="A133" s="31" t="s">
        <v>100</v>
      </c>
      <c r="B133" s="31" t="s">
        <v>101</v>
      </c>
    </row>
    <row r="134" spans="2:9" ht="12.75">
      <c r="B134" s="115" t="s">
        <v>308</v>
      </c>
      <c r="C134" s="115"/>
      <c r="D134" s="115"/>
      <c r="E134" s="115"/>
      <c r="F134" s="115"/>
      <c r="G134" s="115"/>
      <c r="H134" s="115"/>
      <c r="I134" s="115"/>
    </row>
    <row r="135" spans="2:9" ht="12.75">
      <c r="B135" s="115"/>
      <c r="C135" s="115"/>
      <c r="D135" s="115"/>
      <c r="E135" s="115"/>
      <c r="F135" s="115"/>
      <c r="G135" s="115"/>
      <c r="H135" s="115"/>
      <c r="I135" s="115"/>
    </row>
    <row r="136" spans="2:9" ht="12.75">
      <c r="B136" s="115"/>
      <c r="C136" s="115"/>
      <c r="D136" s="115"/>
      <c r="E136" s="115"/>
      <c r="F136" s="115"/>
      <c r="G136" s="115"/>
      <c r="H136" s="115"/>
      <c r="I136" s="115"/>
    </row>
    <row r="138" spans="1:2" ht="12.75">
      <c r="A138" s="31" t="s">
        <v>102</v>
      </c>
      <c r="B138" s="31" t="s">
        <v>103</v>
      </c>
    </row>
    <row r="139" spans="2:9" ht="27" customHeight="1">
      <c r="B139" s="117" t="s">
        <v>309</v>
      </c>
      <c r="C139" s="117"/>
      <c r="D139" s="117"/>
      <c r="E139" s="117"/>
      <c r="F139" s="117"/>
      <c r="G139" s="117"/>
      <c r="H139" s="117"/>
      <c r="I139" s="117"/>
    </row>
    <row r="140" spans="2:9" ht="12.75">
      <c r="B140" s="59"/>
      <c r="C140" s="59"/>
      <c r="D140" s="59"/>
      <c r="E140" s="59"/>
      <c r="F140" s="4" t="s">
        <v>138</v>
      </c>
      <c r="H140" s="4"/>
      <c r="I140" s="59"/>
    </row>
    <row r="141" spans="2:9" ht="12.75">
      <c r="B141" s="59"/>
      <c r="C141" s="59"/>
      <c r="D141" s="59"/>
      <c r="E141" s="59"/>
      <c r="F141" s="4" t="s">
        <v>271</v>
      </c>
      <c r="H141" s="4" t="s">
        <v>237</v>
      </c>
      <c r="I141" s="59"/>
    </row>
    <row r="142" spans="2:9" ht="12.75">
      <c r="B142" s="59"/>
      <c r="C142" s="59"/>
      <c r="D142" s="59"/>
      <c r="E142" s="59"/>
      <c r="F142" s="7" t="s">
        <v>269</v>
      </c>
      <c r="H142" s="7" t="s">
        <v>238</v>
      </c>
      <c r="I142" s="59"/>
    </row>
    <row r="143" spans="2:9" ht="12.75">
      <c r="B143" s="59"/>
      <c r="C143" s="59"/>
      <c r="D143" s="59"/>
      <c r="E143" s="59"/>
      <c r="F143" s="7" t="s">
        <v>29</v>
      </c>
      <c r="H143" s="7" t="s">
        <v>29</v>
      </c>
      <c r="I143" s="59"/>
    </row>
    <row r="144" spans="2:9" ht="12.75">
      <c r="B144" s="59"/>
      <c r="C144" s="59"/>
      <c r="D144" s="59"/>
      <c r="E144" s="59"/>
      <c r="I144" s="59"/>
    </row>
    <row r="145" spans="2:9" ht="13.5" thickBot="1">
      <c r="B145" s="32" t="s">
        <v>310</v>
      </c>
      <c r="C145" s="59"/>
      <c r="D145" s="59"/>
      <c r="E145" s="59"/>
      <c r="F145" s="98">
        <v>2750</v>
      </c>
      <c r="H145" s="99">
        <v>0</v>
      </c>
      <c r="I145" s="59"/>
    </row>
    <row r="146" spans="2:9" ht="13.5" thickTop="1">
      <c r="B146" s="32"/>
      <c r="C146" s="59"/>
      <c r="D146" s="59"/>
      <c r="E146" s="59"/>
      <c r="F146" s="45"/>
      <c r="H146" s="8"/>
      <c r="I146" s="59"/>
    </row>
    <row r="147" spans="2:9" ht="12.75">
      <c r="B147" s="59"/>
      <c r="C147" s="59"/>
      <c r="D147" s="59"/>
      <c r="E147" s="59"/>
      <c r="F147" s="59"/>
      <c r="G147" s="59"/>
      <c r="H147" s="59"/>
      <c r="I147" s="59"/>
    </row>
    <row r="148" ht="12.75">
      <c r="I148" s="18"/>
    </row>
    <row r="149" spans="2:9" ht="12.75">
      <c r="B149" s="59"/>
      <c r="C149" s="59"/>
      <c r="D149" s="59"/>
      <c r="E149" s="59"/>
      <c r="F149" s="59"/>
      <c r="G149" s="59"/>
      <c r="H149" s="59"/>
      <c r="I149" s="59"/>
    </row>
    <row r="150" ht="12.75">
      <c r="E150" s="32"/>
    </row>
    <row r="151" ht="12.75">
      <c r="E151" s="32"/>
    </row>
    <row r="152" ht="12.75">
      <c r="E152" s="32"/>
    </row>
    <row r="153" ht="12.75">
      <c r="E153" s="32"/>
    </row>
    <row r="154" spans="2:5" ht="15.75">
      <c r="B154" s="2" t="s">
        <v>139</v>
      </c>
      <c r="E154" s="32"/>
    </row>
    <row r="155" ht="12.75">
      <c r="E155" s="32"/>
    </row>
    <row r="156" spans="1:5" ht="12.75">
      <c r="A156" s="1" t="s">
        <v>71</v>
      </c>
      <c r="E156" s="32"/>
    </row>
    <row r="157" spans="1:5" ht="12.75">
      <c r="A157" s="1" t="s">
        <v>268</v>
      </c>
      <c r="E157" s="32"/>
    </row>
    <row r="158" ht="12.75">
      <c r="E158" s="32"/>
    </row>
    <row r="159" ht="12.75">
      <c r="E159" s="32"/>
    </row>
    <row r="160" spans="1:5" ht="12.75">
      <c r="A160" s="31" t="s">
        <v>72</v>
      </c>
      <c r="B160" s="31" t="s">
        <v>93</v>
      </c>
      <c r="E160" s="32"/>
    </row>
    <row r="161" ht="12.75">
      <c r="E161" s="32"/>
    </row>
    <row r="162" spans="1:2" ht="12.75">
      <c r="A162" s="31" t="s">
        <v>104</v>
      </c>
      <c r="B162" s="31" t="s">
        <v>105</v>
      </c>
    </row>
    <row r="163" spans="2:9" ht="12.75">
      <c r="B163" s="107" t="s">
        <v>106</v>
      </c>
      <c r="C163" s="107"/>
      <c r="D163" s="107"/>
      <c r="E163" s="107"/>
      <c r="F163" s="107"/>
      <c r="G163" s="107"/>
      <c r="H163" s="107"/>
      <c r="I163" s="107"/>
    </row>
    <row r="164" spans="2:9" ht="12.75">
      <c r="B164" s="107"/>
      <c r="C164" s="107"/>
      <c r="D164" s="107"/>
      <c r="E164" s="107"/>
      <c r="F164" s="107"/>
      <c r="G164" s="107"/>
      <c r="H164" s="107"/>
      <c r="I164" s="107"/>
    </row>
    <row r="165" spans="2:9" ht="12.75">
      <c r="B165" s="17"/>
      <c r="C165" s="17"/>
      <c r="D165" s="17"/>
      <c r="E165" s="17"/>
      <c r="F165" s="17"/>
      <c r="G165" s="17"/>
      <c r="H165" s="17"/>
      <c r="I165" s="17"/>
    </row>
    <row r="166" spans="1:2" ht="12.75">
      <c r="A166" s="31" t="s">
        <v>70</v>
      </c>
      <c r="B166" s="31" t="s">
        <v>107</v>
      </c>
    </row>
    <row r="167" spans="1:8" ht="12.75">
      <c r="A167" s="31"/>
      <c r="B167" s="31"/>
      <c r="F167" s="4" t="s">
        <v>138</v>
      </c>
      <c r="H167" s="4"/>
    </row>
    <row r="168" spans="1:8" ht="12.75">
      <c r="A168" s="31"/>
      <c r="B168" s="31"/>
      <c r="F168" s="4" t="s">
        <v>271</v>
      </c>
      <c r="H168" s="4" t="s">
        <v>237</v>
      </c>
    </row>
    <row r="169" spans="1:8" ht="12.75">
      <c r="A169" s="31"/>
      <c r="B169" s="31"/>
      <c r="F169" s="7" t="s">
        <v>269</v>
      </c>
      <c r="H169" s="7" t="s">
        <v>238</v>
      </c>
    </row>
    <row r="170" spans="1:8" ht="12.75">
      <c r="A170" s="31"/>
      <c r="B170" s="31"/>
      <c r="F170" s="7" t="s">
        <v>29</v>
      </c>
      <c r="H170" s="7" t="s">
        <v>29</v>
      </c>
    </row>
    <row r="171" spans="1:9" ht="12.75">
      <c r="A171" s="31"/>
      <c r="B171" s="31"/>
      <c r="I171" s="7"/>
    </row>
    <row r="172" spans="1:9" ht="12.75">
      <c r="A172" s="31"/>
      <c r="B172" s="32" t="s">
        <v>179</v>
      </c>
      <c r="F172" s="45">
        <f>'BS'!E24</f>
        <v>27714</v>
      </c>
      <c r="H172" s="8">
        <v>7012</v>
      </c>
      <c r="I172" s="21"/>
    </row>
    <row r="173" spans="2:9" ht="12.75">
      <c r="B173" s="3" t="s">
        <v>45</v>
      </c>
      <c r="F173" s="18">
        <f>'BS'!E25</f>
        <v>6293</v>
      </c>
      <c r="H173" s="8">
        <f>'BS'!G25</f>
        <v>1988</v>
      </c>
      <c r="I173" s="18"/>
    </row>
    <row r="174" spans="6:9" ht="13.5" thickBot="1">
      <c r="F174" s="60">
        <f>SUM(F172:F173)</f>
        <v>34007</v>
      </c>
      <c r="H174" s="60">
        <f>SUM(H172:H173)</f>
        <v>9000</v>
      </c>
      <c r="I174" s="18"/>
    </row>
    <row r="175" spans="6:9" ht="13.5" thickTop="1">
      <c r="F175" s="18"/>
      <c r="H175" s="18"/>
      <c r="I175" s="18"/>
    </row>
    <row r="176" ht="12.75">
      <c r="I176" s="18"/>
    </row>
    <row r="177" spans="1:9" ht="12.75">
      <c r="A177" s="31" t="s">
        <v>108</v>
      </c>
      <c r="B177" s="112" t="s">
        <v>169</v>
      </c>
      <c r="C177" s="112"/>
      <c r="D177" s="112"/>
      <c r="E177" s="112"/>
      <c r="F177" s="112"/>
      <c r="G177" s="112"/>
      <c r="H177" s="112"/>
      <c r="I177" s="112"/>
    </row>
    <row r="178" spans="1:9" ht="12.75">
      <c r="A178" s="31"/>
      <c r="B178" s="112"/>
      <c r="C178" s="112"/>
      <c r="D178" s="112"/>
      <c r="E178" s="112"/>
      <c r="F178" s="112"/>
      <c r="G178" s="112"/>
      <c r="H178" s="112"/>
      <c r="I178" s="112"/>
    </row>
    <row r="179" spans="1:9" ht="12.75">
      <c r="A179" s="96" t="s">
        <v>109</v>
      </c>
      <c r="B179" s="96" t="s">
        <v>256</v>
      </c>
      <c r="C179" s="10"/>
      <c r="D179" s="10"/>
      <c r="E179" s="10"/>
      <c r="F179" s="10"/>
      <c r="G179" s="10"/>
      <c r="H179" s="10"/>
      <c r="I179" s="10"/>
    </row>
    <row r="180" spans="1:9" ht="105.75" customHeight="1">
      <c r="A180" s="10"/>
      <c r="B180" s="117" t="s">
        <v>335</v>
      </c>
      <c r="C180" s="117"/>
      <c r="D180" s="117"/>
      <c r="E180" s="117"/>
      <c r="F180" s="117"/>
      <c r="G180" s="117"/>
      <c r="H180" s="117"/>
      <c r="I180" s="117"/>
    </row>
    <row r="181" spans="1:9" ht="12.75">
      <c r="A181" s="96"/>
      <c r="B181" s="96"/>
      <c r="C181" s="10"/>
      <c r="D181" s="10"/>
      <c r="E181" s="10"/>
      <c r="F181" s="10"/>
      <c r="G181" s="10"/>
      <c r="H181" s="10"/>
      <c r="I181" s="10"/>
    </row>
    <row r="182" spans="1:9" ht="29.25" customHeight="1">
      <c r="A182" s="10"/>
      <c r="B182" s="97" t="s">
        <v>216</v>
      </c>
      <c r="C182" s="117" t="s">
        <v>258</v>
      </c>
      <c r="D182" s="117"/>
      <c r="E182" s="117"/>
      <c r="F182" s="117"/>
      <c r="G182" s="117"/>
      <c r="H182" s="117"/>
      <c r="I182" s="117"/>
    </row>
    <row r="183" spans="1:9" ht="12.75">
      <c r="A183" s="10"/>
      <c r="B183" s="59"/>
      <c r="C183" s="59"/>
      <c r="D183" s="59"/>
      <c r="E183" s="59"/>
      <c r="F183" s="59"/>
      <c r="G183" s="59"/>
      <c r="H183" s="59"/>
      <c r="I183" s="59"/>
    </row>
    <row r="184" spans="1:9" ht="15.75" customHeight="1">
      <c r="A184" s="10"/>
      <c r="B184" s="97" t="s">
        <v>217</v>
      </c>
      <c r="C184" s="117" t="s">
        <v>262</v>
      </c>
      <c r="D184" s="117"/>
      <c r="E184" s="117"/>
      <c r="F184" s="117"/>
      <c r="G184" s="117"/>
      <c r="H184" s="117"/>
      <c r="I184" s="117"/>
    </row>
    <row r="185" spans="1:9" ht="12.75">
      <c r="A185" s="10"/>
      <c r="B185" s="59"/>
      <c r="C185" s="59"/>
      <c r="D185" s="59"/>
      <c r="E185" s="59"/>
      <c r="F185" s="59"/>
      <c r="G185" s="59"/>
      <c r="H185" s="59"/>
      <c r="I185" s="59"/>
    </row>
    <row r="186" spans="1:9" ht="27" customHeight="1">
      <c r="A186" s="10"/>
      <c r="B186" s="97" t="s">
        <v>218</v>
      </c>
      <c r="C186" s="117" t="s">
        <v>265</v>
      </c>
      <c r="D186" s="117"/>
      <c r="E186" s="117"/>
      <c r="F186" s="117"/>
      <c r="G186" s="117"/>
      <c r="H186" s="117"/>
      <c r="I186" s="117"/>
    </row>
    <row r="187" spans="1:9" ht="12.75">
      <c r="A187" s="10"/>
      <c r="B187" s="97"/>
      <c r="C187" s="59"/>
      <c r="D187" s="59"/>
      <c r="E187" s="59"/>
      <c r="F187" s="59"/>
      <c r="G187" s="59"/>
      <c r="H187" s="59"/>
      <c r="I187" s="59"/>
    </row>
    <row r="188" spans="1:9" ht="30" customHeight="1">
      <c r="A188" s="10"/>
      <c r="B188" s="97" t="s">
        <v>259</v>
      </c>
      <c r="C188" s="117" t="s">
        <v>266</v>
      </c>
      <c r="D188" s="117"/>
      <c r="E188" s="117"/>
      <c r="F188" s="117"/>
      <c r="G188" s="117"/>
      <c r="H188" s="117"/>
      <c r="I188" s="117"/>
    </row>
    <row r="189" spans="1:9" ht="12.75">
      <c r="A189" s="10"/>
      <c r="B189" s="97"/>
      <c r="C189" s="59"/>
      <c r="D189" s="59"/>
      <c r="E189" s="59"/>
      <c r="F189" s="59"/>
      <c r="G189" s="59"/>
      <c r="H189" s="59"/>
      <c r="I189" s="59"/>
    </row>
    <row r="190" spans="1:9" ht="27.75" customHeight="1">
      <c r="A190" s="10"/>
      <c r="B190" s="97" t="s">
        <v>264</v>
      </c>
      <c r="C190" s="117" t="s">
        <v>9</v>
      </c>
      <c r="D190" s="117"/>
      <c r="E190" s="117"/>
      <c r="F190" s="117"/>
      <c r="G190" s="117"/>
      <c r="H190" s="117"/>
      <c r="I190" s="117"/>
    </row>
    <row r="191" spans="1:9" ht="12.75">
      <c r="A191" s="10"/>
      <c r="B191" s="97"/>
      <c r="C191" s="59"/>
      <c r="D191" s="59"/>
      <c r="E191" s="59"/>
      <c r="F191" s="59"/>
      <c r="G191" s="59"/>
      <c r="H191" s="59"/>
      <c r="I191" s="59"/>
    </row>
    <row r="192" spans="1:9" ht="24.75" customHeight="1">
      <c r="A192" s="10"/>
      <c r="B192" s="97" t="s">
        <v>5</v>
      </c>
      <c r="C192" s="117" t="s">
        <v>267</v>
      </c>
      <c r="D192" s="117"/>
      <c r="E192" s="117"/>
      <c r="F192" s="117"/>
      <c r="G192" s="117"/>
      <c r="H192" s="117"/>
      <c r="I192" s="117"/>
    </row>
    <row r="193" spans="1:9" ht="12.75">
      <c r="A193" s="10"/>
      <c r="B193" s="59"/>
      <c r="C193" s="59"/>
      <c r="D193" s="59"/>
      <c r="E193" s="59"/>
      <c r="F193" s="59"/>
      <c r="G193" s="59"/>
      <c r="H193" s="59"/>
      <c r="I193" s="59"/>
    </row>
    <row r="194" spans="1:9" ht="12.75">
      <c r="A194" s="10"/>
      <c r="B194" s="10"/>
      <c r="C194" s="10"/>
      <c r="D194" s="10"/>
      <c r="E194" s="68"/>
      <c r="F194" s="10"/>
      <c r="G194" s="10"/>
      <c r="H194" s="10"/>
      <c r="I194" s="10"/>
    </row>
    <row r="195" spans="1:9" ht="12.75">
      <c r="A195" s="10"/>
      <c r="B195" s="10"/>
      <c r="C195" s="10"/>
      <c r="D195" s="10"/>
      <c r="E195" s="68"/>
      <c r="F195" s="10"/>
      <c r="G195" s="10"/>
      <c r="H195" s="10"/>
      <c r="I195" s="10"/>
    </row>
    <row r="196" spans="1:9" ht="12.75">
      <c r="A196" s="10"/>
      <c r="B196" s="10"/>
      <c r="C196" s="10"/>
      <c r="D196" s="10"/>
      <c r="E196" s="68"/>
      <c r="F196" s="10"/>
      <c r="G196" s="10"/>
      <c r="H196" s="10"/>
      <c r="I196" s="10"/>
    </row>
    <row r="197" spans="1:9" ht="12.75">
      <c r="A197" s="10"/>
      <c r="B197" s="10"/>
      <c r="C197" s="10"/>
      <c r="D197" s="10"/>
      <c r="E197" s="68"/>
      <c r="F197" s="10"/>
      <c r="G197" s="10"/>
      <c r="H197" s="10"/>
      <c r="I197" s="10"/>
    </row>
    <row r="198" spans="1:9" ht="15.75">
      <c r="A198" s="10"/>
      <c r="B198" s="94" t="s">
        <v>139</v>
      </c>
      <c r="C198" s="10"/>
      <c r="D198" s="10"/>
      <c r="E198" s="68"/>
      <c r="F198" s="10"/>
      <c r="G198" s="10"/>
      <c r="H198" s="10"/>
      <c r="I198" s="10"/>
    </row>
    <row r="199" spans="1:9" ht="12.75">
      <c r="A199" s="10"/>
      <c r="B199" s="10"/>
      <c r="C199" s="10"/>
      <c r="D199" s="10"/>
      <c r="E199" s="68"/>
      <c r="F199" s="10"/>
      <c r="G199" s="10"/>
      <c r="H199" s="10"/>
      <c r="I199" s="10"/>
    </row>
    <row r="200" spans="1:5" ht="12.75">
      <c r="A200" s="1" t="s">
        <v>71</v>
      </c>
      <c r="E200" s="32"/>
    </row>
    <row r="201" spans="1:5" ht="12.75">
      <c r="A201" s="1" t="s">
        <v>268</v>
      </c>
      <c r="E201" s="32"/>
    </row>
    <row r="202" ht="12.75">
      <c r="E202" s="32"/>
    </row>
    <row r="203" ht="12.75">
      <c r="E203" s="32"/>
    </row>
    <row r="204" spans="1:9" ht="12.75">
      <c r="A204" s="31" t="s">
        <v>108</v>
      </c>
      <c r="B204" s="112" t="s">
        <v>170</v>
      </c>
      <c r="C204" s="112"/>
      <c r="D204" s="112"/>
      <c r="E204" s="112"/>
      <c r="F204" s="112"/>
      <c r="G204" s="112"/>
      <c r="H204" s="112"/>
      <c r="I204" s="112"/>
    </row>
    <row r="205" spans="1:9" ht="12.75">
      <c r="A205" s="31"/>
      <c r="B205" s="112"/>
      <c r="C205" s="112"/>
      <c r="D205" s="112"/>
      <c r="E205" s="112"/>
      <c r="F205" s="112"/>
      <c r="G205" s="112"/>
      <c r="H205" s="112"/>
      <c r="I205" s="112"/>
    </row>
    <row r="206" spans="1:9" ht="12.75">
      <c r="A206" s="93" t="s">
        <v>110</v>
      </c>
      <c r="B206" s="93" t="s">
        <v>243</v>
      </c>
      <c r="C206" s="10"/>
      <c r="D206" s="10"/>
      <c r="E206" s="10"/>
      <c r="F206" s="10"/>
      <c r="G206" s="10"/>
      <c r="H206" s="10"/>
      <c r="I206" s="10"/>
    </row>
    <row r="207" spans="1:9" ht="27.75" customHeight="1">
      <c r="A207" s="10"/>
      <c r="B207" s="117" t="s">
        <v>7</v>
      </c>
      <c r="C207" s="117"/>
      <c r="D207" s="117"/>
      <c r="E207" s="117"/>
      <c r="F207" s="117"/>
      <c r="G207" s="117"/>
      <c r="H207" s="117"/>
      <c r="I207" s="117"/>
    </row>
    <row r="208" spans="1:9" ht="12.75">
      <c r="A208" s="10"/>
      <c r="B208" s="59"/>
      <c r="C208" s="59"/>
      <c r="D208" s="59"/>
      <c r="E208" s="59"/>
      <c r="F208" s="59"/>
      <c r="G208" s="59"/>
      <c r="H208" s="59"/>
      <c r="I208" s="59"/>
    </row>
    <row r="209" spans="1:9" ht="12.75">
      <c r="A209" s="93" t="s">
        <v>111</v>
      </c>
      <c r="B209" s="93" t="s">
        <v>112</v>
      </c>
      <c r="C209" s="10"/>
      <c r="D209" s="10"/>
      <c r="E209" s="10"/>
      <c r="F209" s="10"/>
      <c r="G209" s="10"/>
      <c r="H209" s="10"/>
      <c r="I209" s="10"/>
    </row>
    <row r="210" spans="1:9" ht="12.75">
      <c r="A210" s="10"/>
      <c r="B210" s="115" t="s">
        <v>8</v>
      </c>
      <c r="C210" s="115"/>
      <c r="D210" s="115"/>
      <c r="E210" s="115"/>
      <c r="F210" s="115"/>
      <c r="G210" s="115"/>
      <c r="H210" s="115"/>
      <c r="I210" s="115"/>
    </row>
    <row r="211" spans="1:9" ht="12.75">
      <c r="A211" s="10"/>
      <c r="B211" s="115"/>
      <c r="C211" s="115"/>
      <c r="D211" s="115"/>
      <c r="E211" s="115"/>
      <c r="F211" s="115"/>
      <c r="G211" s="115"/>
      <c r="H211" s="115"/>
      <c r="I211" s="115"/>
    </row>
    <row r="212" spans="1:9" ht="12.75">
      <c r="A212" s="10"/>
      <c r="B212" s="10"/>
      <c r="C212" s="10"/>
      <c r="D212" s="10"/>
      <c r="E212" s="10"/>
      <c r="F212" s="10"/>
      <c r="G212" s="10"/>
      <c r="H212" s="10"/>
      <c r="I212" s="10"/>
    </row>
    <row r="213" spans="1:9" ht="12.75">
      <c r="A213" s="93" t="s">
        <v>113</v>
      </c>
      <c r="B213" s="93" t="s">
        <v>114</v>
      </c>
      <c r="C213" s="10"/>
      <c r="D213" s="10"/>
      <c r="E213" s="10"/>
      <c r="F213" s="10"/>
      <c r="G213" s="10"/>
      <c r="H213" s="10"/>
      <c r="I213" s="10"/>
    </row>
    <row r="214" spans="1:9" ht="12.75">
      <c r="A214" s="10"/>
      <c r="B214" s="10" t="s">
        <v>115</v>
      </c>
      <c r="C214" s="10"/>
      <c r="D214" s="10"/>
      <c r="E214" s="10"/>
      <c r="F214" s="10"/>
      <c r="G214" s="10"/>
      <c r="H214" s="10"/>
      <c r="I214" s="10"/>
    </row>
    <row r="215" spans="1:9" ht="12.75">
      <c r="A215" s="10"/>
      <c r="B215" s="10"/>
      <c r="C215" s="10"/>
      <c r="D215" s="10"/>
      <c r="E215" s="10"/>
      <c r="F215" s="10"/>
      <c r="G215" s="10"/>
      <c r="H215" s="10"/>
      <c r="I215" s="10"/>
    </row>
    <row r="216" spans="1:2" ht="12.75">
      <c r="A216" s="1" t="s">
        <v>40</v>
      </c>
      <c r="B216" s="1" t="s">
        <v>39</v>
      </c>
    </row>
    <row r="217" spans="1:8" ht="12.75">
      <c r="A217" s="1"/>
      <c r="B217" s="1"/>
      <c r="F217" s="28" t="s">
        <v>138</v>
      </c>
      <c r="G217" s="28"/>
      <c r="H217" s="28" t="s">
        <v>138</v>
      </c>
    </row>
    <row r="218" spans="1:8" ht="12.75">
      <c r="A218" s="1"/>
      <c r="B218" s="1"/>
      <c r="F218" s="28" t="s">
        <v>24</v>
      </c>
      <c r="G218" s="28"/>
      <c r="H218" s="28" t="s">
        <v>338</v>
      </c>
    </row>
    <row r="219" spans="1:8" ht="12.75">
      <c r="A219" s="1"/>
      <c r="B219" s="1"/>
      <c r="F219" s="28"/>
      <c r="G219" s="28"/>
      <c r="H219" s="28"/>
    </row>
    <row r="220" spans="1:8" ht="12.75">
      <c r="A220" s="1"/>
      <c r="B220" s="1"/>
      <c r="F220" s="102" t="s">
        <v>269</v>
      </c>
      <c r="G220" s="28"/>
      <c r="H220" s="102" t="s">
        <v>269</v>
      </c>
    </row>
    <row r="221" spans="1:8" ht="12.75">
      <c r="A221" s="1"/>
      <c r="B221" s="1"/>
      <c r="F221" s="28" t="s">
        <v>29</v>
      </c>
      <c r="G221" s="28"/>
      <c r="H221" s="28" t="s">
        <v>29</v>
      </c>
    </row>
    <row r="222" spans="1:8" ht="12.75">
      <c r="A222" s="1"/>
      <c r="B222" s="1"/>
      <c r="F222" s="28"/>
      <c r="G222" s="28"/>
      <c r="H222" s="28"/>
    </row>
    <row r="223" spans="1:8" ht="13.5" thickBot="1">
      <c r="A223" s="1"/>
      <c r="B223" s="3" t="s">
        <v>339</v>
      </c>
      <c r="F223" s="103">
        <v>19</v>
      </c>
      <c r="H223" s="103">
        <v>19</v>
      </c>
    </row>
    <row r="224" spans="1:2" ht="13.5" thickTop="1">
      <c r="A224" s="1"/>
      <c r="B224" s="1"/>
    </row>
    <row r="225" spans="2:9" ht="12.75">
      <c r="B225" s="107" t="s">
        <v>235</v>
      </c>
      <c r="C225" s="107"/>
      <c r="D225" s="107"/>
      <c r="E225" s="107"/>
      <c r="F225" s="107"/>
      <c r="G225" s="107"/>
      <c r="H225" s="107"/>
      <c r="I225" s="107"/>
    </row>
    <row r="226" spans="2:9" ht="12.75">
      <c r="B226" s="107"/>
      <c r="C226" s="107"/>
      <c r="D226" s="107"/>
      <c r="E226" s="107"/>
      <c r="F226" s="107"/>
      <c r="G226" s="107"/>
      <c r="H226" s="107"/>
      <c r="I226" s="107"/>
    </row>
    <row r="227" spans="2:9" ht="12.75">
      <c r="B227" s="17"/>
      <c r="C227" s="17"/>
      <c r="D227" s="17"/>
      <c r="E227" s="17"/>
      <c r="F227" s="17"/>
      <c r="G227" s="17"/>
      <c r="H227" s="17"/>
      <c r="I227" s="17"/>
    </row>
    <row r="228" spans="1:2" ht="12.75">
      <c r="A228" s="1" t="s">
        <v>116</v>
      </c>
      <c r="B228" s="1" t="s">
        <v>117</v>
      </c>
    </row>
    <row r="229" spans="2:9" ht="12.75">
      <c r="B229" s="107" t="s">
        <v>118</v>
      </c>
      <c r="C229" s="107"/>
      <c r="D229" s="107"/>
      <c r="E229" s="107"/>
      <c r="F229" s="107"/>
      <c r="G229" s="107"/>
      <c r="H229" s="107"/>
      <c r="I229" s="107"/>
    </row>
    <row r="230" spans="2:9" ht="12.75">
      <c r="B230" s="17"/>
      <c r="C230" s="17"/>
      <c r="D230" s="17"/>
      <c r="E230" s="17"/>
      <c r="F230" s="17"/>
      <c r="G230" s="17"/>
      <c r="H230" s="17"/>
      <c r="I230" s="17"/>
    </row>
    <row r="231" spans="1:2" ht="12.75">
      <c r="A231" s="1" t="s">
        <v>119</v>
      </c>
      <c r="B231" s="1" t="s">
        <v>120</v>
      </c>
    </row>
    <row r="232" spans="2:9" ht="38.25" customHeight="1">
      <c r="B232" s="121" t="s">
        <v>311</v>
      </c>
      <c r="C232" s="121"/>
      <c r="D232" s="121"/>
      <c r="E232" s="121"/>
      <c r="F232" s="121"/>
      <c r="G232" s="121"/>
      <c r="H232" s="121"/>
      <c r="I232" s="121"/>
    </row>
    <row r="234" spans="1:2" ht="12.75">
      <c r="A234" s="1" t="s">
        <v>121</v>
      </c>
      <c r="B234" s="1" t="s">
        <v>122</v>
      </c>
    </row>
    <row r="235" spans="2:9" ht="12.75">
      <c r="B235" s="115" t="s">
        <v>295</v>
      </c>
      <c r="C235" s="115"/>
      <c r="D235" s="115"/>
      <c r="E235" s="115"/>
      <c r="F235" s="115"/>
      <c r="G235" s="115"/>
      <c r="H235" s="115"/>
      <c r="I235" s="115"/>
    </row>
    <row r="236" spans="2:9" ht="12.75">
      <c r="B236" s="115"/>
      <c r="C236" s="115"/>
      <c r="D236" s="115"/>
      <c r="E236" s="115"/>
      <c r="F236" s="115"/>
      <c r="G236" s="115"/>
      <c r="H236" s="115"/>
      <c r="I236" s="115"/>
    </row>
    <row r="238" ht="12.75">
      <c r="B238" s="3" t="s">
        <v>123</v>
      </c>
    </row>
    <row r="240" spans="1:2" ht="12.75">
      <c r="A240" s="1" t="s">
        <v>124</v>
      </c>
      <c r="B240" s="1" t="s">
        <v>125</v>
      </c>
    </row>
    <row r="241" spans="2:9" ht="12.75">
      <c r="B241" s="107" t="s">
        <v>126</v>
      </c>
      <c r="C241" s="107"/>
      <c r="D241" s="107"/>
      <c r="E241" s="107"/>
      <c r="F241" s="107"/>
      <c r="G241" s="107"/>
      <c r="H241" s="107"/>
      <c r="I241" s="107"/>
    </row>
    <row r="247" spans="5:9" ht="12.75">
      <c r="E247" s="48"/>
      <c r="F247" s="48"/>
      <c r="H247" s="48"/>
      <c r="I247" s="48"/>
    </row>
    <row r="252" spans="2:5" ht="15.75">
      <c r="B252" s="2" t="s">
        <v>139</v>
      </c>
      <c r="E252" s="32"/>
    </row>
    <row r="254" spans="1:5" ht="12.75">
      <c r="A254" s="1" t="s">
        <v>71</v>
      </c>
      <c r="E254" s="32"/>
    </row>
    <row r="255" spans="1:5" ht="12.75">
      <c r="A255" s="1" t="s">
        <v>268</v>
      </c>
      <c r="E255" s="32"/>
    </row>
    <row r="256" ht="12.75">
      <c r="E256" s="32"/>
    </row>
    <row r="257" ht="12.75">
      <c r="E257" s="32"/>
    </row>
    <row r="258" spans="1:9" ht="12.75">
      <c r="A258" s="31" t="s">
        <v>108</v>
      </c>
      <c r="B258" s="112" t="s">
        <v>170</v>
      </c>
      <c r="C258" s="112"/>
      <c r="D258" s="112"/>
      <c r="E258" s="112"/>
      <c r="F258" s="112"/>
      <c r="G258" s="112"/>
      <c r="H258" s="112"/>
      <c r="I258" s="112"/>
    </row>
    <row r="259" spans="2:9" ht="12.75">
      <c r="B259" s="112"/>
      <c r="C259" s="112"/>
      <c r="D259" s="112"/>
      <c r="E259" s="112"/>
      <c r="F259" s="112"/>
      <c r="G259" s="112"/>
      <c r="H259" s="112"/>
      <c r="I259" s="112"/>
    </row>
    <row r="260" spans="1:2" ht="12.75">
      <c r="A260" s="1" t="s">
        <v>127</v>
      </c>
      <c r="B260" s="1" t="s">
        <v>128</v>
      </c>
    </row>
    <row r="261" spans="2:9" ht="12.75">
      <c r="B261" s="107" t="s">
        <v>171</v>
      </c>
      <c r="C261" s="107"/>
      <c r="D261" s="107"/>
      <c r="E261" s="107"/>
      <c r="F261" s="107"/>
      <c r="G261" s="107"/>
      <c r="H261" s="107"/>
      <c r="I261" s="107"/>
    </row>
    <row r="262" spans="2:9" ht="12.75">
      <c r="B262" s="107"/>
      <c r="C262" s="107"/>
      <c r="D262" s="107"/>
      <c r="E262" s="107"/>
      <c r="F262" s="107"/>
      <c r="G262" s="107"/>
      <c r="H262" s="107"/>
      <c r="I262" s="107"/>
    </row>
    <row r="263" spans="2:9" ht="12.75">
      <c r="B263" s="107"/>
      <c r="C263" s="107"/>
      <c r="D263" s="107"/>
      <c r="E263" s="107"/>
      <c r="F263" s="107"/>
      <c r="G263" s="107"/>
      <c r="H263" s="107"/>
      <c r="I263" s="107"/>
    </row>
    <row r="264" spans="2:9" ht="12.75">
      <c r="B264" s="107"/>
      <c r="C264" s="107"/>
      <c r="D264" s="107"/>
      <c r="E264" s="107"/>
      <c r="F264" s="107"/>
      <c r="G264" s="107"/>
      <c r="H264" s="107"/>
      <c r="I264" s="107"/>
    </row>
    <row r="265" spans="2:9" ht="12.75">
      <c r="B265" s="17"/>
      <c r="C265" s="17"/>
      <c r="D265" s="17"/>
      <c r="E265" s="17"/>
      <c r="F265" s="17"/>
      <c r="G265" s="17"/>
      <c r="H265" s="17"/>
      <c r="I265" s="17"/>
    </row>
    <row r="266" spans="1:2" ht="12.75">
      <c r="A266" s="1" t="s">
        <v>129</v>
      </c>
      <c r="B266" s="1" t="s">
        <v>130</v>
      </c>
    </row>
    <row r="267" ht="12.75">
      <c r="B267" s="3" t="s">
        <v>161</v>
      </c>
    </row>
    <row r="269" spans="1:9" ht="12.75">
      <c r="A269" s="1" t="s">
        <v>41</v>
      </c>
      <c r="B269" s="1" t="s">
        <v>131</v>
      </c>
      <c r="I269" s="6"/>
    </row>
    <row r="270" spans="1:9" ht="12.75">
      <c r="A270" s="1"/>
      <c r="B270" s="1"/>
      <c r="E270" s="106" t="s">
        <v>20</v>
      </c>
      <c r="F270" s="106"/>
      <c r="H270" s="106" t="s">
        <v>21</v>
      </c>
      <c r="I270" s="106"/>
    </row>
    <row r="271" spans="1:9" ht="12.75">
      <c r="A271" s="1"/>
      <c r="B271" s="1"/>
      <c r="F271" s="6" t="s">
        <v>25</v>
      </c>
      <c r="H271" s="5"/>
      <c r="I271" s="6" t="s">
        <v>25</v>
      </c>
    </row>
    <row r="272" spans="5:9" ht="12.75">
      <c r="E272" s="6" t="s">
        <v>22</v>
      </c>
      <c r="F272" s="6" t="s">
        <v>23</v>
      </c>
      <c r="H272" s="6" t="s">
        <v>22</v>
      </c>
      <c r="I272" s="6" t="s">
        <v>23</v>
      </c>
    </row>
    <row r="273" spans="5:9" ht="12.75">
      <c r="E273" s="6" t="s">
        <v>23</v>
      </c>
      <c r="F273" s="6" t="s">
        <v>26</v>
      </c>
      <c r="H273" s="6" t="s">
        <v>23</v>
      </c>
      <c r="I273" s="6" t="s">
        <v>26</v>
      </c>
    </row>
    <row r="274" spans="5:9" ht="12.75">
      <c r="E274" s="6" t="s">
        <v>24</v>
      </c>
      <c r="F274" s="6" t="s">
        <v>24</v>
      </c>
      <c r="H274" s="6" t="s">
        <v>27</v>
      </c>
      <c r="I274" s="6" t="s">
        <v>28</v>
      </c>
    </row>
    <row r="275" spans="5:9" ht="12.75">
      <c r="E275" s="6"/>
      <c r="H275" s="6"/>
      <c r="I275" s="6"/>
    </row>
    <row r="276" spans="5:9" ht="12.75">
      <c r="E276" s="7" t="s">
        <v>269</v>
      </c>
      <c r="F276" s="7" t="s">
        <v>238</v>
      </c>
      <c r="H276" s="7" t="s">
        <v>269</v>
      </c>
      <c r="I276" s="7" t="s">
        <v>238</v>
      </c>
    </row>
    <row r="277" ht="12.75">
      <c r="B277" s="1" t="s">
        <v>183</v>
      </c>
    </row>
    <row r="278" ht="12.75">
      <c r="B278" s="1"/>
    </row>
    <row r="279" spans="2:9" ht="12.75">
      <c r="B279" s="3" t="s">
        <v>132</v>
      </c>
      <c r="E279" s="13">
        <f>'IS'!D37</f>
        <v>3653</v>
      </c>
      <c r="F279" s="13">
        <f>Summary!E27</f>
        <v>1134</v>
      </c>
      <c r="H279" s="13">
        <f>'IS'!G37</f>
        <v>10092</v>
      </c>
      <c r="I279" s="13">
        <f>Summary!H27</f>
        <v>3269</v>
      </c>
    </row>
    <row r="280" spans="5:9" ht="12.75">
      <c r="E280" s="18"/>
      <c r="F280" s="18"/>
      <c r="H280" s="18"/>
      <c r="I280" s="18"/>
    </row>
    <row r="281" spans="2:9" ht="25.5" customHeight="1">
      <c r="B281" s="109" t="s">
        <v>301</v>
      </c>
      <c r="C281" s="109"/>
      <c r="D281" s="109"/>
      <c r="E281" s="72">
        <v>136902</v>
      </c>
      <c r="F281" s="72">
        <v>124465</v>
      </c>
      <c r="G281" s="32"/>
      <c r="H281" s="72">
        <v>136902</v>
      </c>
      <c r="I281" s="72">
        <v>124465</v>
      </c>
    </row>
    <row r="282" spans="2:9" ht="12.75">
      <c r="B282" s="109" t="s">
        <v>336</v>
      </c>
      <c r="C282" s="109"/>
      <c r="D282" s="109"/>
      <c r="E282" s="72">
        <v>148878</v>
      </c>
      <c r="F282" s="72">
        <v>148878</v>
      </c>
      <c r="G282" s="32"/>
      <c r="H282" s="72">
        <v>148878</v>
      </c>
      <c r="I282" s="72">
        <v>148878</v>
      </c>
    </row>
    <row r="283" spans="2:9" ht="12.75">
      <c r="B283" s="87"/>
      <c r="C283" s="87"/>
      <c r="D283" s="87"/>
      <c r="E283" s="101">
        <f>SUM(E281:E282)</f>
        <v>285780</v>
      </c>
      <c r="F283" s="101">
        <f>SUM(F281:F282)</f>
        <v>273343</v>
      </c>
      <c r="H283" s="101">
        <f>SUM(H281:H282)</f>
        <v>285780</v>
      </c>
      <c r="I283" s="101">
        <f>SUM(I281:I282)</f>
        <v>273343</v>
      </c>
    </row>
    <row r="285" spans="2:9" ht="13.5" thickBot="1">
      <c r="B285" s="3" t="s">
        <v>31</v>
      </c>
      <c r="E285" s="15">
        <f>E279/E283*100</f>
        <v>1.2782560011197426</v>
      </c>
      <c r="F285" s="15">
        <f>F279/F283*100</f>
        <v>0.4148633767830162</v>
      </c>
      <c r="H285" s="15">
        <f>H279/H283*100</f>
        <v>3.5313877808104133</v>
      </c>
      <c r="I285" s="15">
        <f>I279/I283*100</f>
        <v>1.1959333145535096</v>
      </c>
    </row>
    <row r="286" spans="5:9" ht="12.75">
      <c r="E286" s="48"/>
      <c r="F286" s="48"/>
      <c r="H286" s="48"/>
      <c r="I286" s="48"/>
    </row>
    <row r="287" ht="12.75">
      <c r="B287" s="1" t="s">
        <v>185</v>
      </c>
    </row>
    <row r="288" ht="12.75">
      <c r="B288" s="1"/>
    </row>
    <row r="289" spans="2:9" ht="12.75">
      <c r="B289" s="3" t="s">
        <v>132</v>
      </c>
      <c r="E289" s="13">
        <f>E279</f>
        <v>3653</v>
      </c>
      <c r="F289" s="13">
        <f>F279</f>
        <v>1134</v>
      </c>
      <c r="H289" s="13">
        <f>H279</f>
        <v>10092</v>
      </c>
      <c r="I289" s="13">
        <f>I279</f>
        <v>3269</v>
      </c>
    </row>
    <row r="290" spans="5:9" ht="12.75">
      <c r="E290" s="18"/>
      <c r="F290" s="18"/>
      <c r="H290" s="18"/>
      <c r="I290" s="18"/>
    </row>
    <row r="291" spans="2:9" ht="25.5" customHeight="1">
      <c r="B291" s="109" t="s">
        <v>301</v>
      </c>
      <c r="C291" s="109"/>
      <c r="D291" s="109"/>
      <c r="E291" s="72">
        <v>136902</v>
      </c>
      <c r="F291" s="72">
        <f>F281</f>
        <v>124465</v>
      </c>
      <c r="G291" s="32"/>
      <c r="H291" s="72">
        <v>136902</v>
      </c>
      <c r="I291" s="72">
        <f>I281</f>
        <v>124465</v>
      </c>
    </row>
    <row r="292" spans="2:9" ht="12.75">
      <c r="B292" s="109" t="s">
        <v>336</v>
      </c>
      <c r="C292" s="109"/>
      <c r="D292" s="109"/>
      <c r="E292" s="72">
        <v>148878</v>
      </c>
      <c r="F292" s="72">
        <v>148878</v>
      </c>
      <c r="G292" s="32"/>
      <c r="H292" s="72">
        <v>148878</v>
      </c>
      <c r="I292" s="72">
        <v>148878</v>
      </c>
    </row>
    <row r="293" spans="2:9" ht="26.25" customHeight="1">
      <c r="B293" s="121" t="s">
        <v>337</v>
      </c>
      <c r="C293" s="121"/>
      <c r="D293" s="121"/>
      <c r="E293" s="72">
        <v>8583</v>
      </c>
      <c r="F293" s="72">
        <v>51</v>
      </c>
      <c r="G293" s="70"/>
      <c r="H293" s="72">
        <v>8583</v>
      </c>
      <c r="I293" s="72">
        <v>51</v>
      </c>
    </row>
    <row r="294" spans="5:9" ht="12.75">
      <c r="E294" s="23">
        <f>SUM(E291:E293)</f>
        <v>294363</v>
      </c>
      <c r="F294" s="23">
        <f>SUM(F291:F293)</f>
        <v>273394</v>
      </c>
      <c r="H294" s="23">
        <f>SUM(H291:H293)</f>
        <v>294363</v>
      </c>
      <c r="I294" s="23">
        <f>SUM(I291:I293)</f>
        <v>273394</v>
      </c>
    </row>
    <row r="296" spans="2:9" ht="13.5" thickBot="1">
      <c r="B296" s="3" t="s">
        <v>182</v>
      </c>
      <c r="E296" s="15">
        <f>E289/E294*100</f>
        <v>1.2409847705044452</v>
      </c>
      <c r="F296" s="15">
        <f>F289/F294*100</f>
        <v>0.41478598652494203</v>
      </c>
      <c r="H296" s="15">
        <f>H289/H294*100</f>
        <v>3.428420012025968</v>
      </c>
      <c r="I296" s="15">
        <f>I289/I294*100</f>
        <v>1.1957102204144934</v>
      </c>
    </row>
    <row r="298" spans="1:9" ht="12.75">
      <c r="A298" s="1"/>
      <c r="B298" s="3" t="s">
        <v>341</v>
      </c>
      <c r="I298" s="6"/>
    </row>
    <row r="299" spans="1:9" ht="12.75">
      <c r="A299" s="1"/>
      <c r="I299" s="6"/>
    </row>
    <row r="300" spans="2:9" ht="12.75">
      <c r="B300" s="107" t="s">
        <v>181</v>
      </c>
      <c r="C300" s="107"/>
      <c r="D300" s="107"/>
      <c r="E300" s="107"/>
      <c r="F300" s="107"/>
      <c r="G300" s="107"/>
      <c r="H300" s="107"/>
      <c r="I300" s="107"/>
    </row>
    <row r="301" spans="4:9" ht="12.75" customHeight="1">
      <c r="D301" s="87"/>
      <c r="E301" s="87"/>
      <c r="F301" s="87"/>
      <c r="G301" s="87"/>
      <c r="H301" s="87"/>
      <c r="I301" s="87"/>
    </row>
    <row r="306" spans="2:5" ht="15.75">
      <c r="B306" s="2" t="s">
        <v>139</v>
      </c>
      <c r="E306" s="32"/>
    </row>
    <row r="308" spans="1:5" ht="12.75">
      <c r="A308" s="1" t="s">
        <v>71</v>
      </c>
      <c r="E308" s="32"/>
    </row>
    <row r="309" spans="1:5" ht="12.75">
      <c r="A309" s="1" t="s">
        <v>268</v>
      </c>
      <c r="E309" s="32"/>
    </row>
    <row r="310" ht="12.75">
      <c r="E310" s="32"/>
    </row>
    <row r="311" ht="12.75">
      <c r="E311" s="32"/>
    </row>
    <row r="312" spans="1:9" ht="12.75">
      <c r="A312" s="31" t="s">
        <v>108</v>
      </c>
      <c r="B312" s="112" t="s">
        <v>170</v>
      </c>
      <c r="C312" s="112"/>
      <c r="D312" s="112"/>
      <c r="E312" s="112"/>
      <c r="F312" s="112"/>
      <c r="G312" s="112"/>
      <c r="H312" s="112"/>
      <c r="I312" s="112"/>
    </row>
    <row r="313" spans="2:9" ht="12.75">
      <c r="B313" s="112"/>
      <c r="C313" s="112"/>
      <c r="D313" s="112"/>
      <c r="E313" s="112"/>
      <c r="F313" s="112"/>
      <c r="G313" s="112"/>
      <c r="H313" s="112"/>
      <c r="I313" s="112"/>
    </row>
    <row r="314" spans="1:2" ht="12.75">
      <c r="A314" s="1" t="s">
        <v>133</v>
      </c>
      <c r="B314" s="1" t="s">
        <v>134</v>
      </c>
    </row>
    <row r="315" spans="2:9" ht="25.5" customHeight="1">
      <c r="B315" s="107" t="s">
        <v>10</v>
      </c>
      <c r="C315" s="107"/>
      <c r="D315" s="107"/>
      <c r="E315" s="107"/>
      <c r="F315" s="107"/>
      <c r="G315" s="107"/>
      <c r="H315" s="107"/>
      <c r="I315" s="107"/>
    </row>
    <row r="316" spans="2:9" ht="12.75">
      <c r="B316" s="17"/>
      <c r="C316" s="17"/>
      <c r="D316" s="17"/>
      <c r="E316" s="17"/>
      <c r="F316" s="17"/>
      <c r="G316" s="17"/>
      <c r="H316" s="17"/>
      <c r="I316" s="17"/>
    </row>
    <row r="317" spans="2:6" ht="12.75">
      <c r="B317" s="1" t="s">
        <v>11</v>
      </c>
      <c r="C317" s="1" t="s">
        <v>12</v>
      </c>
      <c r="D317" s="1"/>
      <c r="E317" s="1"/>
      <c r="F317" s="1"/>
    </row>
    <row r="318" spans="3:9" ht="39" customHeight="1">
      <c r="C318" s="122" t="s">
        <v>260</v>
      </c>
      <c r="D318" s="122"/>
      <c r="E318" s="122"/>
      <c r="F318" s="122"/>
      <c r="G318" s="122"/>
      <c r="H318" s="122"/>
      <c r="I318" s="122"/>
    </row>
    <row r="319" spans="4:9" ht="12.75" customHeight="1">
      <c r="D319" s="87"/>
      <c r="E319" s="87"/>
      <c r="F319" s="87"/>
      <c r="G319" s="87"/>
      <c r="H319" s="87"/>
      <c r="I319" s="87"/>
    </row>
    <row r="320" spans="3:9" ht="12.75" customHeight="1">
      <c r="C320" s="3" t="s">
        <v>13</v>
      </c>
      <c r="D320" s="87"/>
      <c r="E320" s="87"/>
      <c r="F320" s="87"/>
      <c r="G320" s="87"/>
      <c r="H320" s="87"/>
      <c r="I320" s="87"/>
    </row>
    <row r="321" spans="3:10" ht="12.75">
      <c r="C321" s="59"/>
      <c r="D321" s="95"/>
      <c r="E321" s="95"/>
      <c r="F321" s="95"/>
      <c r="G321" s="95"/>
      <c r="H321" s="95"/>
      <c r="I321" s="95"/>
      <c r="J321" s="10"/>
    </row>
    <row r="322" spans="2:9" ht="15.75" customHeight="1">
      <c r="B322" s="1" t="s">
        <v>14</v>
      </c>
      <c r="C322" s="104" t="s">
        <v>6</v>
      </c>
      <c r="D322" s="104"/>
      <c r="E322" s="104"/>
      <c r="F322" s="104"/>
      <c r="G322" s="104"/>
      <c r="H322" s="104"/>
      <c r="I322" s="104"/>
    </row>
    <row r="323" spans="3:9" ht="105" customHeight="1">
      <c r="C323" s="109" t="s">
        <v>0</v>
      </c>
      <c r="D323" s="110"/>
      <c r="E323" s="110"/>
      <c r="F323" s="110"/>
      <c r="G323" s="110"/>
      <c r="H323" s="110"/>
      <c r="I323" s="110"/>
    </row>
    <row r="324" spans="4:9" ht="12.75" customHeight="1">
      <c r="D324" s="87"/>
      <c r="E324" s="87"/>
      <c r="F324" s="87"/>
      <c r="G324" s="87"/>
      <c r="H324" s="87"/>
      <c r="I324" s="87"/>
    </row>
    <row r="325" spans="2:3" ht="12.75">
      <c r="B325" s="1" t="s">
        <v>15</v>
      </c>
      <c r="C325" s="1" t="s">
        <v>16</v>
      </c>
    </row>
    <row r="326" spans="3:9" ht="53.25" customHeight="1">
      <c r="C326" s="109" t="s">
        <v>261</v>
      </c>
      <c r="D326" s="109"/>
      <c r="E326" s="109"/>
      <c r="F326" s="109"/>
      <c r="G326" s="109"/>
      <c r="H326" s="109"/>
      <c r="I326" s="109"/>
    </row>
    <row r="328" ht="12.75">
      <c r="C328" s="3" t="s">
        <v>17</v>
      </c>
    </row>
    <row r="330" spans="2:3" ht="12.75">
      <c r="B330" s="1" t="s">
        <v>18</v>
      </c>
      <c r="C330" s="1" t="s">
        <v>19</v>
      </c>
    </row>
    <row r="331" spans="3:9" ht="57.75" customHeight="1">
      <c r="C331" s="109" t="s">
        <v>340</v>
      </c>
      <c r="D331" s="109"/>
      <c r="E331" s="109"/>
      <c r="F331" s="109"/>
      <c r="G331" s="109"/>
      <c r="H331" s="109"/>
      <c r="I331" s="109"/>
    </row>
    <row r="333" spans="3:9" ht="12.75">
      <c r="C333" s="109" t="s">
        <v>2</v>
      </c>
      <c r="D333" s="109"/>
      <c r="E333" s="109"/>
      <c r="F333" s="109"/>
      <c r="G333" s="109"/>
      <c r="H333" s="109"/>
      <c r="I333" s="109"/>
    </row>
    <row r="341" spans="2:3" ht="12.75">
      <c r="B341" s="1"/>
      <c r="C341" s="1"/>
    </row>
    <row r="342" spans="2:9" ht="12.75">
      <c r="B342" s="17"/>
      <c r="C342" s="17"/>
      <c r="D342" s="17"/>
      <c r="E342" s="17"/>
      <c r="F342" s="17"/>
      <c r="G342" s="17"/>
      <c r="H342" s="17"/>
      <c r="I342" s="17"/>
    </row>
    <row r="343" spans="2:9" ht="12.75">
      <c r="B343" s="17"/>
      <c r="C343" s="17"/>
      <c r="D343" s="17"/>
      <c r="E343" s="17"/>
      <c r="F343" s="17"/>
      <c r="G343" s="17"/>
      <c r="H343" s="17"/>
      <c r="I343" s="17"/>
    </row>
    <row r="344" spans="2:9" ht="12.75">
      <c r="B344" s="17"/>
      <c r="C344" s="17"/>
      <c r="D344" s="17"/>
      <c r="E344" s="17"/>
      <c r="F344" s="17"/>
      <c r="G344" s="17"/>
      <c r="H344" s="17"/>
      <c r="I344" s="17"/>
    </row>
    <row r="345" spans="2:9" ht="12.75">
      <c r="B345" s="17"/>
      <c r="C345" s="17"/>
      <c r="D345" s="17"/>
      <c r="E345" s="17"/>
      <c r="F345" s="17"/>
      <c r="G345" s="17"/>
      <c r="H345" s="17"/>
      <c r="I345" s="17"/>
    </row>
    <row r="346" spans="2:5" ht="15.75">
      <c r="B346" s="2" t="s">
        <v>139</v>
      </c>
      <c r="E346" s="32"/>
    </row>
    <row r="348" spans="1:5" ht="12.75">
      <c r="A348" s="1" t="s">
        <v>71</v>
      </c>
      <c r="E348" s="32"/>
    </row>
    <row r="349" spans="1:5" ht="12.75">
      <c r="A349" s="1" t="s">
        <v>268</v>
      </c>
      <c r="E349" s="32"/>
    </row>
    <row r="350" ht="12.75">
      <c r="E350" s="32"/>
    </row>
    <row r="351" ht="12.75">
      <c r="E351" s="32"/>
    </row>
    <row r="352" spans="1:9" ht="12.75">
      <c r="A352" s="31" t="s">
        <v>108</v>
      </c>
      <c r="B352" s="112" t="s">
        <v>170</v>
      </c>
      <c r="C352" s="112"/>
      <c r="D352" s="112"/>
      <c r="E352" s="112"/>
      <c r="F352" s="112"/>
      <c r="G352" s="112"/>
      <c r="H352" s="112"/>
      <c r="I352" s="112"/>
    </row>
    <row r="353" spans="2:9" ht="12.75">
      <c r="B353" s="112"/>
      <c r="C353" s="112"/>
      <c r="D353" s="112"/>
      <c r="E353" s="112"/>
      <c r="F353" s="112"/>
      <c r="G353" s="112"/>
      <c r="H353" s="112"/>
      <c r="I353" s="112"/>
    </row>
    <row r="354" spans="1:2" ht="12.75">
      <c r="A354" s="1" t="s">
        <v>133</v>
      </c>
      <c r="B354" s="1" t="s">
        <v>342</v>
      </c>
    </row>
    <row r="355" spans="1:2" ht="12.75">
      <c r="A355" s="1"/>
      <c r="B355" s="1"/>
    </row>
    <row r="356" spans="2:3" ht="12.75">
      <c r="B356" s="1" t="s">
        <v>263</v>
      </c>
      <c r="C356" s="1" t="s">
        <v>278</v>
      </c>
    </row>
    <row r="357" spans="2:9" ht="79.5" customHeight="1">
      <c r="B357" s="1"/>
      <c r="C357" s="120" t="s">
        <v>334</v>
      </c>
      <c r="D357" s="120"/>
      <c r="E357" s="120"/>
      <c r="F357" s="120"/>
      <c r="G357" s="120"/>
      <c r="H357" s="120"/>
      <c r="I357" s="120"/>
    </row>
    <row r="358" spans="1:2" ht="12.75">
      <c r="A358" s="1"/>
      <c r="B358" s="1"/>
    </row>
    <row r="359" spans="1:2" ht="12.75">
      <c r="A359" s="1" t="s">
        <v>135</v>
      </c>
      <c r="B359" s="1" t="s">
        <v>296</v>
      </c>
    </row>
    <row r="360" spans="1:3" ht="12.75">
      <c r="A360" s="1"/>
      <c r="B360" s="1" t="s">
        <v>216</v>
      </c>
      <c r="C360" s="1" t="s">
        <v>297</v>
      </c>
    </row>
    <row r="361" spans="2:9" ht="29.25" customHeight="1">
      <c r="B361" s="43"/>
      <c r="C361" s="109" t="s">
        <v>277</v>
      </c>
      <c r="D361" s="109"/>
      <c r="E361" s="109"/>
      <c r="F361" s="109"/>
      <c r="G361" s="109"/>
      <c r="H361" s="109"/>
      <c r="I361" s="109"/>
    </row>
    <row r="362" spans="2:9" ht="25.5">
      <c r="B362" s="43"/>
      <c r="C362" s="43"/>
      <c r="D362" s="43"/>
      <c r="F362" s="62" t="s">
        <v>186</v>
      </c>
      <c r="H362" s="62" t="s">
        <v>276</v>
      </c>
      <c r="I362" s="62" t="s">
        <v>187</v>
      </c>
    </row>
    <row r="363" spans="2:9" ht="12.75">
      <c r="B363" s="17"/>
      <c r="C363" s="17"/>
      <c r="D363" s="17"/>
      <c r="F363" s="28" t="s">
        <v>29</v>
      </c>
      <c r="H363" s="28" t="s">
        <v>29</v>
      </c>
      <c r="I363" s="28" t="s">
        <v>29</v>
      </c>
    </row>
    <row r="364" spans="2:9" ht="12.75" customHeight="1">
      <c r="B364" s="17"/>
      <c r="C364" s="17"/>
      <c r="D364" s="17"/>
      <c r="F364" s="28"/>
      <c r="H364" s="28"/>
      <c r="I364" s="28"/>
    </row>
    <row r="365" spans="3:9" ht="12.75">
      <c r="C365" s="3" t="s">
        <v>172</v>
      </c>
      <c r="F365" s="8">
        <v>2000</v>
      </c>
      <c r="H365" s="63">
        <v>-1217</v>
      </c>
      <c r="I365" s="56">
        <f>SUM(F365:H365)</f>
        <v>783</v>
      </c>
    </row>
    <row r="366" spans="6:9" ht="6.75" customHeight="1">
      <c r="F366" s="8"/>
      <c r="H366" s="63"/>
      <c r="I366" s="56"/>
    </row>
    <row r="367" spans="3:9" ht="12.75">
      <c r="C367" s="3" t="s">
        <v>173</v>
      </c>
      <c r="F367" s="8">
        <v>2000</v>
      </c>
      <c r="H367" s="63">
        <v>-1170</v>
      </c>
      <c r="I367" s="56">
        <f>SUM(F367:H367)</f>
        <v>830</v>
      </c>
    </row>
    <row r="368" spans="6:9" ht="6.75" customHeight="1">
      <c r="F368" s="8"/>
      <c r="H368" s="63"/>
      <c r="I368" s="56"/>
    </row>
    <row r="369" spans="3:9" ht="12.75">
      <c r="C369" s="3" t="s">
        <v>174</v>
      </c>
      <c r="F369" s="8">
        <v>2900</v>
      </c>
      <c r="H369" s="63">
        <v>-2900</v>
      </c>
      <c r="I369" s="11">
        <f>SUM(F369:H369)</f>
        <v>0</v>
      </c>
    </row>
    <row r="370" spans="6:9" ht="6.75" customHeight="1">
      <c r="F370" s="8"/>
      <c r="H370" s="63"/>
      <c r="I370" s="56"/>
    </row>
    <row r="371" spans="3:9" ht="12.75">
      <c r="C371" s="3" t="s">
        <v>320</v>
      </c>
      <c r="F371" s="8">
        <v>1500</v>
      </c>
      <c r="H371" s="63">
        <v>-1500</v>
      </c>
      <c r="I371" s="11">
        <f>SUM(F371:H371)</f>
        <v>0</v>
      </c>
    </row>
    <row r="372" spans="6:9" ht="6.75" customHeight="1">
      <c r="F372" s="8"/>
      <c r="H372" s="63"/>
      <c r="I372" s="56"/>
    </row>
    <row r="373" spans="3:9" ht="13.5" thickBot="1">
      <c r="C373" s="3" t="s">
        <v>50</v>
      </c>
      <c r="F373" s="60">
        <f>SUM(F365:F371)</f>
        <v>8400</v>
      </c>
      <c r="H373" s="64">
        <f>SUM(H365:H372)</f>
        <v>-6787</v>
      </c>
      <c r="I373" s="57">
        <f>SUM(I365:I371)</f>
        <v>1613</v>
      </c>
    </row>
    <row r="374" spans="7:9" ht="13.5" thickTop="1">
      <c r="G374" s="55"/>
      <c r="I374" s="52"/>
    </row>
    <row r="375" spans="2:9" ht="12.75">
      <c r="B375" s="1" t="s">
        <v>217</v>
      </c>
      <c r="C375" s="1" t="s">
        <v>298</v>
      </c>
      <c r="D375" s="17"/>
      <c r="E375" s="17"/>
      <c r="F375" s="17"/>
      <c r="G375" s="17"/>
      <c r="H375" s="17"/>
      <c r="I375" s="17"/>
    </row>
    <row r="376" spans="2:9" ht="24.75" customHeight="1">
      <c r="B376" s="17"/>
      <c r="C376" s="109" t="s">
        <v>299</v>
      </c>
      <c r="D376" s="109"/>
      <c r="E376" s="109"/>
      <c r="F376" s="109"/>
      <c r="G376" s="109"/>
      <c r="H376" s="109"/>
      <c r="I376" s="109"/>
    </row>
    <row r="377" spans="2:9" ht="25.5">
      <c r="B377" s="17"/>
      <c r="C377" s="17"/>
      <c r="D377" s="17"/>
      <c r="E377" s="17"/>
      <c r="F377" s="62" t="s">
        <v>186</v>
      </c>
      <c r="H377" s="62" t="s">
        <v>276</v>
      </c>
      <c r="I377" s="62" t="s">
        <v>187</v>
      </c>
    </row>
    <row r="378" spans="2:9" ht="12.75">
      <c r="B378" s="17"/>
      <c r="C378" s="17"/>
      <c r="D378" s="17"/>
      <c r="E378" s="17"/>
      <c r="F378" s="28" t="s">
        <v>29</v>
      </c>
      <c r="H378" s="28" t="s">
        <v>29</v>
      </c>
      <c r="I378" s="28" t="s">
        <v>29</v>
      </c>
    </row>
    <row r="379" spans="2:9" ht="12.75">
      <c r="B379" s="17"/>
      <c r="C379" s="17"/>
      <c r="D379" s="17"/>
      <c r="E379" s="17"/>
      <c r="F379" s="17"/>
      <c r="G379" s="17"/>
      <c r="H379" s="17"/>
      <c r="I379" s="17"/>
    </row>
    <row r="380" spans="2:9" ht="12.75">
      <c r="B380" s="17"/>
      <c r="C380" s="3" t="s">
        <v>174</v>
      </c>
      <c r="F380" s="8">
        <f>F384-F382</f>
        <v>19851</v>
      </c>
      <c r="H380" s="63">
        <v>0</v>
      </c>
      <c r="I380" s="56">
        <f>SUM(F380:H380)</f>
        <v>19851</v>
      </c>
    </row>
    <row r="381" spans="6:9" ht="6.75" customHeight="1">
      <c r="F381" s="8"/>
      <c r="H381" s="63"/>
      <c r="I381" s="56"/>
    </row>
    <row r="382" spans="2:9" ht="12.75">
      <c r="B382" s="17"/>
      <c r="C382" s="3" t="s">
        <v>320</v>
      </c>
      <c r="F382" s="8">
        <v>534</v>
      </c>
      <c r="H382" s="63">
        <v>-489</v>
      </c>
      <c r="I382" s="77">
        <f>SUM(F382:H382)</f>
        <v>45</v>
      </c>
    </row>
    <row r="383" spans="6:9" ht="6.75" customHeight="1">
      <c r="F383" s="8"/>
      <c r="H383" s="63"/>
      <c r="I383" s="56"/>
    </row>
    <row r="384" spans="2:9" ht="13.5" thickBot="1">
      <c r="B384" s="17"/>
      <c r="C384" s="3" t="s">
        <v>50</v>
      </c>
      <c r="F384" s="60">
        <v>20385</v>
      </c>
      <c r="H384" s="64">
        <f>SUM(H376:H383)</f>
        <v>-489</v>
      </c>
      <c r="I384" s="57">
        <f>SUM(I376:I382)</f>
        <v>19896</v>
      </c>
    </row>
    <row r="385" spans="2:9" ht="13.5" thickTop="1">
      <c r="B385" s="17"/>
      <c r="C385" s="17"/>
      <c r="D385" s="17"/>
      <c r="E385" s="17"/>
      <c r="F385" s="17"/>
      <c r="G385" s="17"/>
      <c r="H385" s="17"/>
      <c r="I385" s="17"/>
    </row>
    <row r="386" spans="2:9" ht="26.25" customHeight="1">
      <c r="B386" s="17"/>
      <c r="C386" s="109" t="s">
        <v>300</v>
      </c>
      <c r="D386" s="109"/>
      <c r="E386" s="109"/>
      <c r="F386" s="109"/>
      <c r="G386" s="109"/>
      <c r="H386" s="109"/>
      <c r="I386" s="109"/>
    </row>
    <row r="387" spans="2:9" ht="12.75">
      <c r="B387" s="17"/>
      <c r="C387" s="17"/>
      <c r="D387" s="17"/>
      <c r="E387" s="17"/>
      <c r="F387" s="17"/>
      <c r="G387" s="17"/>
      <c r="H387" s="17"/>
      <c r="I387" s="17"/>
    </row>
    <row r="388" spans="2:9" ht="12.75">
      <c r="B388" s="17"/>
      <c r="C388" s="17"/>
      <c r="D388" s="17"/>
      <c r="E388" s="17"/>
      <c r="F388" s="17"/>
      <c r="G388" s="17"/>
      <c r="H388" s="17"/>
      <c r="I388" s="17"/>
    </row>
    <row r="389" spans="2:9" ht="12.75">
      <c r="B389" s="17"/>
      <c r="C389" s="17"/>
      <c r="D389" s="17"/>
      <c r="E389" s="17"/>
      <c r="F389" s="17"/>
      <c r="G389" s="17"/>
      <c r="H389" s="17"/>
      <c r="I389" s="17"/>
    </row>
    <row r="390" spans="2:9" ht="12.75">
      <c r="B390" s="17"/>
      <c r="C390" s="17"/>
      <c r="D390" s="17"/>
      <c r="E390" s="17"/>
      <c r="F390" s="17"/>
      <c r="G390" s="17"/>
      <c r="H390" s="17"/>
      <c r="I390" s="17"/>
    </row>
    <row r="391" spans="2:9" ht="12.75">
      <c r="B391" s="17"/>
      <c r="C391" s="17"/>
      <c r="D391" s="17"/>
      <c r="E391" s="17"/>
      <c r="F391" s="17"/>
      <c r="G391" s="17"/>
      <c r="H391" s="17"/>
      <c r="I391" s="17"/>
    </row>
    <row r="392" spans="2:9" ht="12.75">
      <c r="B392" s="17"/>
      <c r="C392" s="17"/>
      <c r="D392" s="17"/>
      <c r="E392" s="17"/>
      <c r="F392" s="17"/>
      <c r="G392" s="17"/>
      <c r="H392" s="17"/>
      <c r="I392" s="17"/>
    </row>
    <row r="393" spans="2:9" ht="12.75">
      <c r="B393" s="17"/>
      <c r="C393" s="17"/>
      <c r="D393" s="17"/>
      <c r="E393" s="17"/>
      <c r="F393" s="17"/>
      <c r="G393" s="17"/>
      <c r="H393" s="17"/>
      <c r="I393" s="17"/>
    </row>
    <row r="394" spans="2:9" ht="12.75">
      <c r="B394" s="17"/>
      <c r="C394" s="17"/>
      <c r="D394" s="17"/>
      <c r="E394" s="17"/>
      <c r="F394" s="17"/>
      <c r="G394" s="17"/>
      <c r="H394" s="17"/>
      <c r="I394" s="17"/>
    </row>
    <row r="395" spans="2:5" ht="15.75">
      <c r="B395" s="2" t="s">
        <v>139</v>
      </c>
      <c r="E395" s="32"/>
    </row>
    <row r="397" spans="1:5" ht="12.75">
      <c r="A397" s="1" t="s">
        <v>71</v>
      </c>
      <c r="E397" s="32"/>
    </row>
    <row r="398" spans="1:5" ht="12.75">
      <c r="A398" s="1" t="s">
        <v>268</v>
      </c>
      <c r="E398" s="32"/>
    </row>
    <row r="399" ht="12.75">
      <c r="E399" s="32"/>
    </row>
    <row r="400" ht="12.75">
      <c r="E400" s="32"/>
    </row>
    <row r="401" spans="1:9" ht="12.75">
      <c r="A401" s="31" t="s">
        <v>108</v>
      </c>
      <c r="B401" s="112" t="s">
        <v>170</v>
      </c>
      <c r="C401" s="112"/>
      <c r="D401" s="112"/>
      <c r="E401" s="112"/>
      <c r="F401" s="112"/>
      <c r="G401" s="112"/>
      <c r="H401" s="112"/>
      <c r="I401" s="112"/>
    </row>
    <row r="402" spans="2:9" ht="12.75">
      <c r="B402" s="112"/>
      <c r="C402" s="112"/>
      <c r="D402" s="112"/>
      <c r="E402" s="112"/>
      <c r="F402" s="112"/>
      <c r="G402" s="112"/>
      <c r="H402" s="112"/>
      <c r="I402" s="112"/>
    </row>
    <row r="403" spans="1:2" ht="12.75">
      <c r="A403" s="1" t="s">
        <v>136</v>
      </c>
      <c r="B403" s="1" t="s">
        <v>137</v>
      </c>
    </row>
    <row r="404" spans="2:9" ht="12.75">
      <c r="B404" s="115" t="s">
        <v>3</v>
      </c>
      <c r="C404" s="115"/>
      <c r="D404" s="115"/>
      <c r="E404" s="115"/>
      <c r="F404" s="115"/>
      <c r="G404" s="115"/>
      <c r="H404" s="115"/>
      <c r="I404" s="115"/>
    </row>
    <row r="405" spans="2:9" ht="12.75">
      <c r="B405" s="115"/>
      <c r="C405" s="115"/>
      <c r="D405" s="115"/>
      <c r="E405" s="115"/>
      <c r="F405" s="115"/>
      <c r="G405" s="115"/>
      <c r="H405" s="115"/>
      <c r="I405" s="115"/>
    </row>
    <row r="408" ht="12.75">
      <c r="A408" s="3" t="s">
        <v>162</v>
      </c>
    </row>
    <row r="410" ht="12.75">
      <c r="A410" s="3" t="s">
        <v>163</v>
      </c>
    </row>
    <row r="411" ht="12.75">
      <c r="A411" s="3" t="s">
        <v>164</v>
      </c>
    </row>
    <row r="412" ht="12.75">
      <c r="A412" s="1"/>
    </row>
    <row r="413" spans="1:4" ht="12.75">
      <c r="A413" s="49" t="s">
        <v>4</v>
      </c>
      <c r="B413" s="10"/>
      <c r="C413" s="10"/>
      <c r="D413" s="10"/>
    </row>
    <row r="423" spans="2:3" ht="12.75">
      <c r="B423" s="10"/>
      <c r="C423" s="10"/>
    </row>
  </sheetData>
  <sheetProtection password="CF68" sheet="1" objects="1" scenarios="1"/>
  <mergeCells count="67">
    <mergeCell ref="B25:C25"/>
    <mergeCell ref="D25:F25"/>
    <mergeCell ref="D28:F28"/>
    <mergeCell ref="B282:D282"/>
    <mergeCell ref="C74:I74"/>
    <mergeCell ref="C75:I75"/>
    <mergeCell ref="B180:I180"/>
    <mergeCell ref="C182:I182"/>
    <mergeCell ref="C190:I190"/>
    <mergeCell ref="C192:I192"/>
    <mergeCell ref="C361:I361"/>
    <mergeCell ref="C376:I376"/>
    <mergeCell ref="B281:D281"/>
    <mergeCell ref="C323:I323"/>
    <mergeCell ref="C333:I333"/>
    <mergeCell ref="B352:I353"/>
    <mergeCell ref="C357:I357"/>
    <mergeCell ref="C318:I318"/>
    <mergeCell ref="C322:I322"/>
    <mergeCell ref="B292:D292"/>
    <mergeCell ref="B229:I229"/>
    <mergeCell ref="B225:I226"/>
    <mergeCell ref="H270:I270"/>
    <mergeCell ref="B204:I205"/>
    <mergeCell ref="B210:I211"/>
    <mergeCell ref="B207:I207"/>
    <mergeCell ref="B232:I232"/>
    <mergeCell ref="C331:I331"/>
    <mergeCell ref="B312:I313"/>
    <mergeCell ref="B261:I264"/>
    <mergeCell ref="B235:I236"/>
    <mergeCell ref="B293:D293"/>
    <mergeCell ref="B291:D291"/>
    <mergeCell ref="B49:I49"/>
    <mergeCell ref="C186:I186"/>
    <mergeCell ref="B177:I178"/>
    <mergeCell ref="B404:I405"/>
    <mergeCell ref="B315:I315"/>
    <mergeCell ref="B241:I241"/>
    <mergeCell ref="B258:I259"/>
    <mergeCell ref="B300:I300"/>
    <mergeCell ref="E270:F270"/>
    <mergeCell ref="C326:I326"/>
    <mergeCell ref="B139:I139"/>
    <mergeCell ref="B163:I164"/>
    <mergeCell ref="C184:I184"/>
    <mergeCell ref="C124:I124"/>
    <mergeCell ref="C128:I128"/>
    <mergeCell ref="B14:I16"/>
    <mergeCell ref="B18:I19"/>
    <mergeCell ref="B21:I23"/>
    <mergeCell ref="B42:I43"/>
    <mergeCell ref="B40:I40"/>
    <mergeCell ref="D29:F29"/>
    <mergeCell ref="D32:F32"/>
    <mergeCell ref="C126:I126"/>
    <mergeCell ref="D35:F35"/>
    <mergeCell ref="B401:I402"/>
    <mergeCell ref="C386:I386"/>
    <mergeCell ref="B52:I52"/>
    <mergeCell ref="B68:I69"/>
    <mergeCell ref="B72:I73"/>
    <mergeCell ref="B134:I136"/>
    <mergeCell ref="B82:I83"/>
    <mergeCell ref="B103:I104"/>
    <mergeCell ref="B131:I131"/>
    <mergeCell ref="C188:I188"/>
  </mergeCells>
  <printOptions/>
  <pageMargins left="0.75" right="0.5" top="1" bottom="1" header="0.5" footer="0.5"/>
  <pageSetup firstPageNumber="5" useFirstPageNumber="1" horizontalDpi="600" verticalDpi="600" orientation="portrait" paperSize="9" scale="97" r:id="rId2"/>
  <headerFooter alignWithMargins="0">
    <oddFooter>&amp;R&amp;"Times New Roman,Regular"-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System Administrator</cp:lastModifiedBy>
  <cp:lastPrinted>2007-02-28T09:05:35Z</cp:lastPrinted>
  <dcterms:created xsi:type="dcterms:W3CDTF">2005-11-02T07:17:39Z</dcterms:created>
  <dcterms:modified xsi:type="dcterms:W3CDTF">2007-02-28T08:44:57Z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